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nfile01\DITC\CONVOCATORIAS\Cuarta Convocatoria\Formularios y documentos\"/>
    </mc:Choice>
  </mc:AlternateContent>
  <bookViews>
    <workbookView xWindow="0" yWindow="0" windowWidth="20490" windowHeight="7650"/>
  </bookViews>
  <sheets>
    <sheet name="Informe" sheetId="1" r:id="rId1"/>
    <sheet name="Base" sheetId="3" state="hidden" r:id="rId2"/>
  </sheets>
  <definedNames>
    <definedName name="_xlnm._FilterDatabase" localSheetId="1" hidden="1">Base!$A$1:$I$76</definedName>
    <definedName name="_xlnm.Print_Area" localSheetId="0">Informe!$B$2:$G$57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1" l="1"/>
  <c r="F40" i="1"/>
  <c r="F35" i="1"/>
  <c r="E35" i="1"/>
  <c r="F38" i="1" l="1"/>
  <c r="F39" i="1"/>
  <c r="G8" i="1" l="1"/>
  <c r="C6" i="1" l="1"/>
  <c r="G10" i="1" l="1"/>
  <c r="G9" i="1"/>
  <c r="C9" i="1"/>
  <c r="C8" i="1"/>
  <c r="C7" i="1"/>
  <c r="G55" i="1" s="1"/>
  <c r="E39" i="1" l="1"/>
  <c r="E36" i="1" l="1"/>
  <c r="F36" i="1" s="1"/>
  <c r="E37" i="1"/>
  <c r="F37" i="1" s="1"/>
  <c r="E38" i="1"/>
  <c r="D41" i="1"/>
  <c r="C41" i="1"/>
  <c r="E41" i="1" l="1"/>
  <c r="F41" i="1" s="1"/>
</calcChain>
</file>

<file path=xl/comments1.xml><?xml version="1.0" encoding="utf-8"?>
<comments xmlns="http://schemas.openxmlformats.org/spreadsheetml/2006/main">
  <authors>
    <author>Oscar Lenin Espinosa</author>
  </authors>
  <commentList>
    <comment ref="C10" authorId="0" shapeId="0">
      <text>
        <r>
          <rPr>
            <b/>
            <sz val="8"/>
            <color indexed="81"/>
            <rFont val="Tahoma"/>
            <family val="2"/>
          </rPr>
          <t>Primero seleccione el código de su proyecto</t>
        </r>
      </text>
    </comment>
    <comment ref="F53" authorId="0" shapeId="0">
      <text>
        <r>
          <rPr>
            <b/>
            <sz val="8"/>
            <color indexed="81"/>
            <rFont val="Tahoma"/>
            <family val="2"/>
          </rPr>
          <t>Al finalizar el informe por favor:
- Guárdelo en formato PDF.
- Fírmelo digitalmente.
- Súbalo a la plataforma en línea</t>
        </r>
      </text>
    </comment>
  </commentList>
</comments>
</file>

<file path=xl/sharedStrings.xml><?xml version="1.0" encoding="utf-8"?>
<sst xmlns="http://schemas.openxmlformats.org/spreadsheetml/2006/main" count="604" uniqueCount="308">
  <si>
    <t>DIRECCIÓN GENERAL DE INVESTIGACIÓN</t>
  </si>
  <si>
    <t>Director del Proyecto:</t>
  </si>
  <si>
    <t>Facultad:</t>
  </si>
  <si>
    <t>Carrera:</t>
  </si>
  <si>
    <t>Nombre del Proyecto:</t>
  </si>
  <si>
    <t>Código del Proyecto:</t>
  </si>
  <si>
    <t>A. DATOS GENERALES DEL PROYECTO</t>
  </si>
  <si>
    <t>Nombre del Investigador</t>
  </si>
  <si>
    <t>Datos de Docentes</t>
  </si>
  <si>
    <t>Dirección General de Investigación</t>
  </si>
  <si>
    <t>Director del Proyecto</t>
  </si>
  <si>
    <t>Carrera</t>
  </si>
  <si>
    <t>- 
- 
- 
-
-</t>
  </si>
  <si>
    <t>Horas Asignadas para Investigación</t>
  </si>
  <si>
    <t>Viajes Técnicos</t>
  </si>
  <si>
    <t>Insumos</t>
  </si>
  <si>
    <t>Servicios Profesionales</t>
  </si>
  <si>
    <t>Equipos</t>
  </si>
  <si>
    <t>Otros</t>
  </si>
  <si>
    <t>Concepto</t>
  </si>
  <si>
    <t>Total:</t>
  </si>
  <si>
    <t>Presupuesto Aprobado</t>
  </si>
  <si>
    <t>Presupuesto Ejecutado</t>
  </si>
  <si>
    <t>Diferencia 
(Aprobado - Ejecutado)</t>
  </si>
  <si>
    <t>Variación Porcentual</t>
  </si>
  <si>
    <t>Informe Anual de Proyecto</t>
  </si>
  <si>
    <t>Fecha de Fin del Proyecto:</t>
  </si>
  <si>
    <t>Fecha de Arranque del Proyecto:</t>
  </si>
  <si>
    <t>Duración del Proyecto:</t>
  </si>
  <si>
    <t>Capex</t>
  </si>
  <si>
    <t>Nombre del Proyecto</t>
  </si>
  <si>
    <t>Código</t>
  </si>
  <si>
    <t>Estado del Proyecto</t>
  </si>
  <si>
    <t>Fecha Inicio</t>
  </si>
  <si>
    <t>Plazo Ejecución</t>
  </si>
  <si>
    <t>Fecha Fin</t>
  </si>
  <si>
    <t>Facultad</t>
  </si>
  <si>
    <t>Mejora de la Cadena Productiva del Chocho.</t>
  </si>
  <si>
    <t>AGR.VY.17.01</t>
  </si>
  <si>
    <t>Ejecución</t>
  </si>
  <si>
    <t>Yánez Mendizabal Viviana del Rocío</t>
  </si>
  <si>
    <t>Facultad de Ingeniería y Ciencias Agropecuarias</t>
  </si>
  <si>
    <t>Ingeniería Agroindustrial</t>
  </si>
  <si>
    <t>Nuevas Contribuciones a la Flora Orchidaceae del Ecuador.</t>
  </si>
  <si>
    <t>AGR.GI.17.02</t>
  </si>
  <si>
    <t>Iturralde Durán-Ballén Gabriel Alfredo</t>
  </si>
  <si>
    <r>
      <t>Desarrollo de un Prototipo de Bajo Costo y Funcional para Determinar la Humedad de Granos de Maíz (</t>
    </r>
    <r>
      <rPr>
        <i/>
        <sz val="8"/>
        <color theme="1"/>
        <rFont val="Calibri"/>
        <family val="2"/>
        <scheme val="minor"/>
      </rPr>
      <t>Zea Mays</t>
    </r>
    <r>
      <rPr>
        <sz val="8"/>
        <color theme="1"/>
        <rFont val="Calibri"/>
        <family val="2"/>
        <scheme val="minor"/>
      </rPr>
      <t>).</t>
    </r>
  </si>
  <si>
    <t>AGR.HP.17.03</t>
  </si>
  <si>
    <t>Palacios Cabrera Hector Abel</t>
  </si>
  <si>
    <t>Ecological and Microbiological Status of Upper Guayllabamba River Basin, Historic Trends, Biodiversity Threats and Health Risks.</t>
  </si>
  <si>
    <t>AMB.BRT.17.01</t>
  </si>
  <si>
    <t>Ríos Touma Blanca Patricia</t>
  </si>
  <si>
    <t>Guerrero Latorre Laura</t>
  </si>
  <si>
    <t>Villamarín Flores Christian Patricio</t>
  </si>
  <si>
    <t>Ingeniería Ambiental</t>
  </si>
  <si>
    <t>Pm2.5 Pollution in High Altitude Complex Terrain Urban Area: Case Study of Quito, Ecuador</t>
  </si>
  <si>
    <t>AMB.RZ.17.02</t>
  </si>
  <si>
    <t>Zalakeviciute Rasa</t>
  </si>
  <si>
    <t>Rybarczyk Yves Philippe</t>
  </si>
  <si>
    <t>Variabilidad Genética en el Gradiente Altitudinal de Quironómidos y Calidad Ecológica de los Ríos de la Provincia de El Oro.</t>
  </si>
  <si>
    <t>AMB.CHV.17.03</t>
  </si>
  <si>
    <t>Idrovo Espín Fabio Marcelo</t>
  </si>
  <si>
    <t>Cambios Anatomofisiopatológicos y Etológicos de los Macroinvertebrados Acuáticos como Efecto de la Exposición a Contaminantes.</t>
  </si>
  <si>
    <t>AMB.CHV.17.04</t>
  </si>
  <si>
    <t>Diversidad y Distribución de Trichoptera de Ecuador.</t>
  </si>
  <si>
    <t>AMB.BRT.17.05</t>
  </si>
  <si>
    <t>Chemical Composition of Pm2.5 Pollution in High Altitude Complex Terrain Urban Area: Case Study of Quito, Ecuador.</t>
  </si>
  <si>
    <t>AMB.RZ.17.06</t>
  </si>
  <si>
    <t>Análisis de Emisiones de Material Particulado Pm2.5 Producido por los Motores Diesel en el Distrito Metropolitano de Quito.</t>
  </si>
  <si>
    <t>AMB.RZ.17.07</t>
  </si>
  <si>
    <t>PENDIENTE</t>
  </si>
  <si>
    <t>Nuevos Modelos de Enseñanza-Aprendizaje para el Estudio de las Ciudades.</t>
  </si>
  <si>
    <t>ARQ.AD.17.01</t>
  </si>
  <si>
    <t>Díaz Márquez Ángela María</t>
  </si>
  <si>
    <t>Facultad de Arquitectura y Diseño</t>
  </si>
  <si>
    <t>Arquitectura</t>
  </si>
  <si>
    <t>Elaboración de una Metodología de Aplicación de Conceptos de Diseño y Arquitectura Contemporáneos, Mediante el Uso de Herramientas de Tecnología Digital Pertinentes.</t>
  </si>
  <si>
    <t>ARQ.PJ.17.02</t>
  </si>
  <si>
    <t xml:space="preserve">Jácome Monar Edgar Patricio </t>
  </si>
  <si>
    <t>Diseño Gráfico e Industrial</t>
  </si>
  <si>
    <t>Re-Naturalización Urbana e Infraestructura Verde en América Latina. Sinergia Ambiental del Borde Hacia el Centro, a Través de Procesos Colaborativos de Abajo Hacia Arriba.</t>
  </si>
  <si>
    <t>ARQ.AD.17.03</t>
  </si>
  <si>
    <t>Dávalos Sánchez David Francisco</t>
  </si>
  <si>
    <t>Indicadores para Evaluar la Sostenibilidad de Proyectos Urbanos a Escala Barrio.</t>
  </si>
  <si>
    <t>ARQ.DD.17.04</t>
  </si>
  <si>
    <t>Análisis de la Morfología del Espacio Urbano y Calidad de Vida. El Caso de la Mariscal, Quito.</t>
  </si>
  <si>
    <t>ARQ.GH.17.05</t>
  </si>
  <si>
    <t>Hoyos Bucheli Luis Gonzalo</t>
  </si>
  <si>
    <t>Black Ceramic Water Filters in Ecuador: a Randomized, Controlled Trial of Diarrhea Etiologies.</t>
  </si>
  <si>
    <t>BIO.LGL.17.01</t>
  </si>
  <si>
    <t>Ingeniería en Biotecnología</t>
  </si>
  <si>
    <t>Efecto de la Aplicación de Sulfato de Amonio en la Respuesta de V. Pubescens a Temperaturas Elevadas.</t>
  </si>
  <si>
    <t>BIO.FI.17.02</t>
  </si>
  <si>
    <t>Polimorfismos en Genes de Metaloproteasas como Factores Pronóstico en el Cáncer de Pulmón en la Población Ecuatoriana.</t>
  </si>
  <si>
    <t>BIO.AA.17.03</t>
  </si>
  <si>
    <t>Aguirre Quevedo Alina</t>
  </si>
  <si>
    <t>Estudio de la Transferencia Horizontal de Genes entre Dominios Dentro del Género Streptomyces y su Relación con el Estilo de Vida de las Especies.</t>
  </si>
  <si>
    <t>BIO.VA.17.04</t>
  </si>
  <si>
    <t>Armijos Jaramillo Vinicio Danilo</t>
  </si>
  <si>
    <t>Detección de Eventos de Mimetismo Molecular en Patosistemas de Plantas y Humanos.</t>
  </si>
  <si>
    <t>BIO.VA.17.05</t>
  </si>
  <si>
    <t>Pérez Castillo Yunierkis</t>
  </si>
  <si>
    <t>Escorpionismo en Ecuador: Evaluación de la Capacidad Neutralizante de Antídotos Comerciales Frente al Veneno de Escorpiones de Importancia Médica.</t>
  </si>
  <si>
    <t>BIO.AB.17.06</t>
  </si>
  <si>
    <t>No Ejecutado</t>
  </si>
  <si>
    <t>Borges Strauss Adolfo</t>
  </si>
  <si>
    <t>Usos y Hábitos de Consumo de Internet en Estudiantes Universitarios y su Vinculación con Temas Educativos. Casos de Estudio: Carreras de Comunicación de la UDLA, UCE y UTE.</t>
  </si>
  <si>
    <t>COC.CU.17.01</t>
  </si>
  <si>
    <t>Ulloa Tapia César Alfonso</t>
  </si>
  <si>
    <t>Facultad de Comunicación y Artes Audiovisuales</t>
  </si>
  <si>
    <t>Comunicación</t>
  </si>
  <si>
    <t>Estudios de Recepción y Percepción de los Jóvenes en el Ámbito Cinematográfico.</t>
  </si>
  <si>
    <t>MUL.MH.17.01</t>
  </si>
  <si>
    <t>Hernández Herrera María</t>
  </si>
  <si>
    <t>Multimedia y Producción Audiovisual</t>
  </si>
  <si>
    <t>Análisis de las Capacidades Humanas Comunitarias E Individuales (Resiliencia) en el Proceso de la Reconstrucción Territorial Pos-Sísmica de Cuatro Localidades de las Provincias de Manabí y Esmeraldas.</t>
  </si>
  <si>
    <t>CIP.JW.17.01</t>
  </si>
  <si>
    <t>Waldmueller Johanness</t>
  </si>
  <si>
    <t>Facultad de Derecho y Ciencias Sociales</t>
  </si>
  <si>
    <t>Ciencias Políticas y Relaciones Internacionales</t>
  </si>
  <si>
    <t>El Control Constitucional Abstracto.</t>
  </si>
  <si>
    <t>DER.JB.17.01</t>
  </si>
  <si>
    <t>Benavides Ordoñez Jorge Isaac</t>
  </si>
  <si>
    <t>Derecho</t>
  </si>
  <si>
    <t>Sistema Jurídico Romanístico:
1. Estudio Sobre la Actio Utilis Referida en D. 17,1,40 (Paul IX Ad Edictum): su Alcance en el Código Civil de Bello.
2. La Enseñanza del Derecho Romano en la Real Universidad de Santo Tomás de Quito.
3. Fallos de Redhibitoria en la Real Audiencia de Quito (s. XVIII).</t>
  </si>
  <si>
    <t>DER.JCP.17.02</t>
  </si>
  <si>
    <t>Prado Rodríguez Juan Carlos</t>
  </si>
  <si>
    <t>Fundamentos Filosóficos del Trabajo Artístico.</t>
  </si>
  <si>
    <t>DER.PJ.17.03</t>
  </si>
  <si>
    <t>Jijón Albán Pamela Luciana</t>
  </si>
  <si>
    <t>Consentimiento Informado en el Ecuador: Derechos del Paciente.</t>
  </si>
  <si>
    <t>DER.JMA.17.04</t>
  </si>
  <si>
    <t>Alba Bermúdez Juan Manuel</t>
  </si>
  <si>
    <t>1. Constitución Económica y Crisis en Ecuador.
2. La Legitimación Activa en la Acción de Inconstitucionalidad en Ecuador.</t>
  </si>
  <si>
    <t>DER.JES.17.05</t>
  </si>
  <si>
    <t>Escudero Soliz Jhoel Marlín</t>
  </si>
  <si>
    <t>Eleccones de la Asamblea Nacional en Tiempo de la Revolución Ciudadana 2009 - 2017.</t>
  </si>
  <si>
    <t>DER.ROO.17.06</t>
  </si>
  <si>
    <t>Ortíz Ortíz Richard Omar</t>
  </si>
  <si>
    <t>Problemas Estructurales de la Constitución Ecuatoriana de 2008.</t>
  </si>
  <si>
    <t>DER.ROO.17.07</t>
  </si>
  <si>
    <t>Estándares la Prisión Preventiva: Interamericanos y su Cumplimiento.</t>
  </si>
  <si>
    <t>DER.DZL.17.08</t>
  </si>
  <si>
    <t>Zalamea León Diego Alfredo</t>
  </si>
  <si>
    <t>¿El Derecho Penal Mínimo es Aplicable en el Ecuador?¿Cuál es una Propuesta para Nuestra Realidad?</t>
  </si>
  <si>
    <t>DER.DZL.17.09</t>
  </si>
  <si>
    <t>Diseñar una Metodología para el Litigio en Etapas Previas al Juicio.</t>
  </si>
  <si>
    <t>DER.DZL.17.10</t>
  </si>
  <si>
    <t>The Role of Tax and Subsidy Policy in Driving Australian House Prices.</t>
  </si>
  <si>
    <t>ECO.SC.17.01</t>
  </si>
  <si>
    <t>Carrington Sarah Jane</t>
  </si>
  <si>
    <t>Facultad de Ciencias Económicas y Administrativas</t>
  </si>
  <si>
    <t>Economía</t>
  </si>
  <si>
    <t>Elasticidad en la Inversión Latinoamericana a las Expectativas Empresariales.</t>
  </si>
  <si>
    <t>ECO.SC.17.02</t>
  </si>
  <si>
    <t>Meneses Bucheli Karla Jimena</t>
  </si>
  <si>
    <t>Manejo Político de las Asignaciones Presupuestarias.</t>
  </si>
  <si>
    <t>ECO.KMB.17.04</t>
  </si>
  <si>
    <t>Mejorar las Oportunidades para Reducir la Exclusión y la Marginación.</t>
  </si>
  <si>
    <t>ECO.SH.17.05</t>
  </si>
  <si>
    <t>Herrero Olarte Susana</t>
  </si>
  <si>
    <t>Identificar las Amenazas y las Oportunidades de la Integración Sudamericana para el Ecuador y la Región.</t>
  </si>
  <si>
    <t>ECO.SH.17.06</t>
  </si>
  <si>
    <t>Análisis de la Deserción Estudiantil Durante la Educación Superior a Través de la Didáctica Matemática.</t>
  </si>
  <si>
    <t>FGE.DGS.17.01</t>
  </si>
  <si>
    <t>González Sánchez Daniel</t>
  </si>
  <si>
    <t>Formación General</t>
  </si>
  <si>
    <t>Ciencias Físicas y Matemáticas</t>
  </si>
  <si>
    <t>Analisis Extendido de la Ecuación de Bratu a Partir del Método de Newton.</t>
  </si>
  <si>
    <t>FGE.DGS.17.02</t>
  </si>
  <si>
    <t>Ligand-Based Virtual Screening of Potential Zika Virus Inhibitor.</t>
  </si>
  <si>
    <t>FGE.YP.17.03</t>
  </si>
  <si>
    <t>Tejera Puente Eduardo</t>
  </si>
  <si>
    <t>Hacia la Configuración de un Mapa del Afrohispanismo Literario.</t>
  </si>
  <si>
    <t>FGE.NPH.17.04</t>
  </si>
  <si>
    <t>Pérez Hernández Nayra</t>
  </si>
  <si>
    <t>Humanidades</t>
  </si>
  <si>
    <t>Algoritmos Basados en Ensambles para el Descubrimiento de Fármacos.</t>
  </si>
  <si>
    <t>FGE.YP.17.05</t>
  </si>
  <si>
    <t>Evaluación de la Calidad de los Sitios Web de las Universidades de Latinoamérica.</t>
  </si>
  <si>
    <t>FGE.PAV.17.06</t>
  </si>
  <si>
    <t>Acosta Vargas Nelly Patricia</t>
  </si>
  <si>
    <t>Compresión Isquémica Local en el Rendimiento Motor del Miembro Superior de Pacientes Hemiparéticos (Hemi/Cil).</t>
  </si>
  <si>
    <t>FIS.DE.17.02</t>
  </si>
  <si>
    <t>Esparza Yánez Wilmer Danilo</t>
  </si>
  <si>
    <t>Facultad de Salud</t>
  </si>
  <si>
    <t>Fisioterapia</t>
  </si>
  <si>
    <t>Análisis de las Necesidades de Salud Pública en el Ecuador desde la Perspectiva del Médico Ecuatoriano.</t>
  </si>
  <si>
    <t>MED.EOP.17.01</t>
  </si>
  <si>
    <t>Ortíz Prado Esteban</t>
  </si>
  <si>
    <t>Medicina</t>
  </si>
  <si>
    <t>Estudio Bioquímico y Genético de la Hipertensión Gestacional: Efectos Maternos a Largo Plazo.</t>
  </si>
  <si>
    <t>MED.MES.17.02</t>
  </si>
  <si>
    <t>Sánchez Navarro María Eugenia</t>
  </si>
  <si>
    <t>Burgos Figueroa Hugo Germán</t>
  </si>
  <si>
    <t>Disgenesia Gonadal en Hermanas con Síndrome de Turner 45X0 en Mosaicismo.</t>
  </si>
  <si>
    <t>MED.FE.17.03</t>
  </si>
  <si>
    <t>Espinosa Herrera Fernando Vladimir</t>
  </si>
  <si>
    <t>Descubrimiento de Compuestos Terapéuticamente Activos Contra el Cáncer Gástrico - un Enfoque Sistémico Basado en Bio y Quimioinformática.</t>
  </si>
  <si>
    <t>MED.ET.17.04</t>
  </si>
  <si>
    <t>Epidemiología Molecular y Estandarización de PCR Múltiplex con Micro Satélites (STRS) para la Caracterización Molecular y Dinámica Poblacional del Parásito Áscaris SPP. Aislados de Cerdos de Zonas Rurales del Ecuador</t>
  </si>
  <si>
    <t>MED.GB.17.05</t>
  </si>
  <si>
    <t>Calvopiña Hinojosa Segundo Manuel</t>
  </si>
  <si>
    <t>Estudios de Diversidad Genética y Ancestría en la Población Ecuatoriana.</t>
  </si>
  <si>
    <t>MED.GB.17.06</t>
  </si>
  <si>
    <t>Distribución Geográfica, Prevalencia y Transmisión Molecular del Parásito Trematodo Amphimerus en Ecuador.</t>
  </si>
  <si>
    <t>MED.MC.17.07</t>
  </si>
  <si>
    <t>Lesiones Premalignas y Malignas de Piel. Estudio Latitud Cero. Ruta Escondida de la Mitad del Mundo, Ecuador 2017-2018.</t>
  </si>
  <si>
    <t>MED.MF.17.08</t>
  </si>
  <si>
    <t>Fors López Martha María</t>
  </si>
  <si>
    <t>Salud Intercultural.</t>
  </si>
  <si>
    <t>MED.AMP.17.09</t>
  </si>
  <si>
    <t>Martínez Pérez Ana Mercedes</t>
  </si>
  <si>
    <t>Análisis de los Principales Factores Cardiopulmonares, Antropométricos y Emocionales Que Existen entre Indígenas Kichwas Que Residen Sobre los 2.500 msnm Versus sus Pares Amazónicos que Residen Bajo los 500 msnm.</t>
  </si>
  <si>
    <t>MED.EOP.17.10</t>
  </si>
  <si>
    <t>Descubrimiento y Optimización de Compuestos Líderes Bioactivos Mediante Computación Evolutiva.</t>
  </si>
  <si>
    <t>MED.SJB.17.11</t>
  </si>
  <si>
    <t>Barigye Stephen Jones</t>
  </si>
  <si>
    <t>Discovery of Novel Hits For the Dengue Virus Infections.</t>
  </si>
  <si>
    <t>MED.SJB.17.12</t>
  </si>
  <si>
    <t>Efecto de la Aplicación de Ascorbato de Sodio, Extracto de Semilla de Uva y Aloe Vera en la Resistencia Adhesiva Posblanqueamiento Dental.</t>
  </si>
  <si>
    <t>ODO.AM.17.01</t>
  </si>
  <si>
    <t>Mena Serrano Alexandra Patricia</t>
  </si>
  <si>
    <t>Facultad de Odontología</t>
  </si>
  <si>
    <t>Odontología</t>
  </si>
  <si>
    <t>Efecto de la Aplicación de Ascorbato de Sodio y Aloe Vera en Sensibilidad Dental Posblanqueamiento.</t>
  </si>
  <si>
    <t>ODO.AM.17.02</t>
  </si>
  <si>
    <t>Montreal Cognitive Assessment (MoCA): Normative Data For the Ecuadorian Population.</t>
  </si>
  <si>
    <t>PSI.CC.17.01</t>
  </si>
  <si>
    <t>Cardoso Figueiredo Clara Sofía</t>
  </si>
  <si>
    <t>Rodríguez Lorenzana Alberto</t>
  </si>
  <si>
    <t>Escuela de Psicología</t>
  </si>
  <si>
    <t>Psicología</t>
  </si>
  <si>
    <t>Sistematización del Proyecto de Vinculación con la Comunidad "Bienestar Psico Socio Educativo en Nono".</t>
  </si>
  <si>
    <t>PSI.LA.17.02</t>
  </si>
  <si>
    <t>Adana Díaz Lila Angélica</t>
  </si>
  <si>
    <t>Zúñiga Salazar Edgar Manuel</t>
  </si>
  <si>
    <t>Exploración de las Alteraciones de la Conectividad para una Nueva Tipificación de la Esquizofrenia y Trastorno Bipolar.</t>
  </si>
  <si>
    <t>PSI.ARL.17.03</t>
  </si>
  <si>
    <t>Estudio de Datos Normativos para Pruebas Neuropsicológicas en Población Ecuatoriana.</t>
  </si>
  <si>
    <t>PSI.ARL.17.04</t>
  </si>
  <si>
    <t>Consecuencias Cognitivas, Emocionales, y Funcionales de Traumatismo Craneoencefálico en el Hospital de Especialidades Eugenio Espejo del 2017 al 2019.</t>
  </si>
  <si>
    <t>PSI.GM.17.05</t>
  </si>
  <si>
    <t>Mascialino Guido</t>
  </si>
  <si>
    <t>Paz Espinoza Clara Patricia</t>
  </si>
  <si>
    <t>Exploración Piloto de las Propiedades Psicométricas del Clinical Outcomes Measure in Routine Evaluation -Outcome Measure en el Contexto Ecuatoriano.</t>
  </si>
  <si>
    <t>PSI.CPE.17.06</t>
  </si>
  <si>
    <t>Bullying Homofóbico y Exclusión Escolar en Quito.</t>
  </si>
  <si>
    <t>PSI.EZ.17.07</t>
  </si>
  <si>
    <t>Web-Based Platform For Home Motor Rehabilitation (ePHoRt).</t>
  </si>
  <si>
    <t>SIS.YR.17.01</t>
  </si>
  <si>
    <t>González Rodríguez Mario Salvador</t>
  </si>
  <si>
    <t>Ingeniería de Software</t>
  </si>
  <si>
    <t>Modelado y Predicción de Fenómenos Sociofísicos con Redes Neuronales.</t>
  </si>
  <si>
    <t>SIS.MG.17.02</t>
  </si>
  <si>
    <t>Caracterización de la Percepción del Ruido de Baja Frecuencia.</t>
  </si>
  <si>
    <t>SOA.CJ.17.01</t>
  </si>
  <si>
    <t>Jurado Orellana Carlos Andrés</t>
  </si>
  <si>
    <t>Ingeniería en Sonido y Acústica</t>
  </si>
  <si>
    <t>Valoración de la Exposición al Ruido de Tráfico de la Población de Quito, a Partir de la Elaboración de un Mapa de Ruido.</t>
  </si>
  <si>
    <t>SOA.LB.17.02</t>
  </si>
  <si>
    <t>Estudio de las Propiedades Físico-Químicas y Biológicas de Mieles Monoflorales Nativas del Ecuador.</t>
  </si>
  <si>
    <t>VET.JMA.17.01</t>
  </si>
  <si>
    <t>Álvarez Suárez José Miguel</t>
  </si>
  <si>
    <t>Medicina Veterinaria</t>
  </si>
  <si>
    <t>Estimación de la Carga de la Enfermedad e Impacto Socioeconómico de Enfermedades Zoonóticas Reemergentes y Desatendidas en Ecuador.</t>
  </si>
  <si>
    <t>VET.MC.17.03</t>
  </si>
  <si>
    <t>Coral Almeida Marco Rafael</t>
  </si>
  <si>
    <t>Patología Comparada de Procesos No Infecciosos e Infecciosos de Anfibios Ecuatorianos en Cautiverio.</t>
  </si>
  <si>
    <t>VET.AG.17.04</t>
  </si>
  <si>
    <t>Genoy Puerto Elmer Alexander</t>
  </si>
  <si>
    <t>Identificación y Estudio de las Propiedades Biológicas de Compuestos Bioactivos Presentes en Frutos, Plantas Medicinales y Aromáticas Consumidas en Ecuador.</t>
  </si>
  <si>
    <t>VET.JMA.17.05</t>
  </si>
  <si>
    <t>18 meses</t>
  </si>
  <si>
    <t>10 meses</t>
  </si>
  <si>
    <t>12 meses</t>
  </si>
  <si>
    <t>13 meses</t>
  </si>
  <si>
    <t>19 meses</t>
  </si>
  <si>
    <t>16 meses</t>
  </si>
  <si>
    <t>15 meses</t>
  </si>
  <si>
    <t>24 meses</t>
  </si>
  <si>
    <t>11 meses</t>
  </si>
  <si>
    <t>8 meses</t>
  </si>
  <si>
    <t>6 meses</t>
  </si>
  <si>
    <t>9 meses</t>
  </si>
  <si>
    <t>7 meses</t>
  </si>
  <si>
    <t>14 meses</t>
  </si>
  <si>
    <t>30 meses</t>
  </si>
  <si>
    <t xml:space="preserve">B. AVANCES EN RELACIÓN A OBJETIVOS </t>
  </si>
  <si>
    <t>Objetivo</t>
  </si>
  <si>
    <t>O.1.</t>
  </si>
  <si>
    <t>O.2.</t>
  </si>
  <si>
    <t>O.3.</t>
  </si>
  <si>
    <t>O.4.</t>
  </si>
  <si>
    <t>O.5.</t>
  </si>
  <si>
    <t>Síntesis del Avance de Objetivos</t>
  </si>
  <si>
    <t>Dificultades Relevantes</t>
  </si>
  <si>
    <t>Observaciones</t>
  </si>
  <si>
    <t>Actividades Pendientes</t>
  </si>
  <si>
    <t>Principales Avances/Productos Obtenidos</t>
  </si>
  <si>
    <t>Observaciones/Dificultades</t>
  </si>
  <si>
    <t>Tiempo de participación en el proyecto</t>
  </si>
  <si>
    <t>Desempeño General del Investigador</t>
  </si>
  <si>
    <t>Bravo Moncayo Luis Alberto</t>
  </si>
  <si>
    <t>C. EJECUCIÓN PRESUPUESTARIA</t>
  </si>
  <si>
    <t>D. TALENTO HUMANO</t>
  </si>
  <si>
    <t>E. OBSERVACIONES</t>
  </si>
  <si>
    <t>Tannya Lozada Montero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</si>
</sst>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yyyy\-mm\-dd;@"/>
  </numFmts>
  <fonts count="15" x14ac:knownFonts="1">
    <font>
      <sz val="11"/>
      <color theme="1"/>
      <name val="Calibri"/>
      <family val="2"/>
      <scheme val="minor"/>
    </font>
    <font>
      <sz val="11"/>
      <color theme="1"/>
      <name val="Calibri"/>
      <family val="2"/>
      <scheme val="minor"/>
    </font>
    <font>
      <b/>
      <i/>
      <sz val="11"/>
      <color theme="0"/>
      <name val="Calibri"/>
      <family val="2"/>
      <scheme val="minor"/>
    </font>
    <font>
      <b/>
      <sz val="10"/>
      <color theme="0"/>
      <name val="Calibri"/>
      <family val="2"/>
      <scheme val="minor"/>
    </font>
    <font>
      <sz val="9"/>
      <color theme="1"/>
      <name val="Calibri"/>
      <family val="2"/>
      <scheme val="minor"/>
    </font>
    <font>
      <sz val="10"/>
      <color theme="1"/>
      <name val="Calibri"/>
      <family val="2"/>
      <scheme val="minor"/>
    </font>
    <font>
      <sz val="12"/>
      <color theme="1"/>
      <name val="Calibri"/>
      <family val="2"/>
      <scheme val="minor"/>
    </font>
    <font>
      <b/>
      <sz val="9"/>
      <color theme="1"/>
      <name val="Calibri"/>
      <family val="2"/>
      <scheme val="minor"/>
    </font>
    <font>
      <b/>
      <sz val="10"/>
      <color theme="1"/>
      <name val="Calibri"/>
      <family val="2"/>
      <scheme val="minor"/>
    </font>
    <font>
      <b/>
      <sz val="12"/>
      <color theme="0"/>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b/>
      <sz val="8"/>
      <color indexed="81"/>
      <name val="Tahoma"/>
      <family val="2"/>
    </font>
    <font>
      <b/>
      <sz val="13"/>
      <color theme="0"/>
      <name val="Calibri"/>
      <family val="2"/>
      <scheme val="minor"/>
    </font>
  </fonts>
  <fills count="6">
    <fill>
      <patternFill patternType="none"/>
    </fill>
    <fill>
      <patternFill patternType="gray125"/>
    </fill>
    <fill>
      <patternFill patternType="solid">
        <fgColor rgb="FF92002D"/>
        <bgColor indexed="64"/>
      </patternFill>
    </fill>
    <fill>
      <patternFill patternType="solid">
        <fgColor rgb="FF000000"/>
        <bgColor indexed="64"/>
      </patternFill>
    </fill>
    <fill>
      <patternFill patternType="solid">
        <fgColor theme="0" tint="-4.9989318521683403E-2"/>
        <bgColor indexed="64"/>
      </patternFill>
    </fill>
    <fill>
      <patternFill patternType="solid">
        <fgColor theme="0" tint="-0.14999847407452621"/>
        <bgColor indexed="64"/>
      </patternFill>
    </fill>
  </fills>
  <borders count="59">
    <border>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medium">
        <color theme="0" tint="-0.34998626667073579"/>
      </right>
      <top style="medium">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bottom style="medium">
        <color theme="0" tint="-0.34998626667073579"/>
      </bottom>
      <diagonal/>
    </border>
    <border>
      <left/>
      <right/>
      <top/>
      <bottom style="thin">
        <color theme="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right/>
      <top style="thin">
        <color theme="0" tint="-0.34998626667073579"/>
      </top>
      <bottom/>
      <diagonal/>
    </border>
    <border>
      <left/>
      <right style="medium">
        <color theme="0" tint="-0.34998626667073579"/>
      </right>
      <top style="thin">
        <color theme="0" tint="-0.34998626667073579"/>
      </top>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top style="medium">
        <color theme="0" tint="-0.34998626667073579"/>
      </top>
      <bottom style="medium">
        <color theme="0" tint="-0.34998626667073579"/>
      </bottom>
      <diagonal/>
    </border>
    <border>
      <left style="thin">
        <color theme="0" tint="-0.34998626667073579"/>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medium">
        <color theme="0" tint="-0.34998626667073579"/>
      </right>
      <top/>
      <bottom/>
      <diagonal/>
    </border>
    <border>
      <left style="medium">
        <color theme="0" tint="-0.34998626667073579"/>
      </left>
      <right style="thin">
        <color theme="0" tint="-0.34998626667073579"/>
      </right>
      <top/>
      <bottom/>
      <diagonal/>
    </border>
    <border>
      <left style="thin">
        <color theme="0" tint="-0.34998626667073579"/>
      </left>
      <right/>
      <top style="medium">
        <color theme="0" tint="-0.34998626667073579"/>
      </top>
      <bottom/>
      <diagonal/>
    </border>
    <border>
      <left/>
      <right/>
      <top style="medium">
        <color theme="0" tint="-0.34998626667073579"/>
      </top>
      <bottom style="thin">
        <color theme="0" tint="-0.34998626667073579"/>
      </bottom>
      <diagonal/>
    </border>
    <border>
      <left/>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top/>
      <bottom style="medium">
        <color theme="0" tint="-0.34998626667073579"/>
      </bottom>
      <diagonal/>
    </border>
    <border>
      <left style="medium">
        <color theme="0" tint="-0.34998626667073579"/>
      </left>
      <right/>
      <top style="medium">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style="medium">
        <color theme="0" tint="-0.34998626667073579"/>
      </right>
      <top style="medium">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style="medium">
        <color theme="0" tint="-0.34998626667073579"/>
      </right>
      <top style="thin">
        <color theme="0" tint="-0.34998626667073579"/>
      </top>
      <bottom style="medium">
        <color theme="0" tint="-0.34998626667073579"/>
      </bottom>
      <diagonal/>
    </border>
    <border>
      <left/>
      <right/>
      <top style="thin">
        <color theme="1"/>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9">
    <xf numFmtId="0" fontId="0" fillId="0" borderId="0" xfId="0"/>
    <xf numFmtId="0" fontId="4" fillId="0" borderId="0" xfId="0" applyFont="1" applyAlignment="1">
      <alignment vertical="center"/>
    </xf>
    <xf numFmtId="0" fontId="4" fillId="0" borderId="0" xfId="0" applyFont="1" applyAlignment="1" applyProtection="1">
      <alignment vertical="center"/>
    </xf>
    <xf numFmtId="0" fontId="4" fillId="0" borderId="0" xfId="0" applyFont="1" applyBorder="1" applyAlignment="1" applyProtection="1">
      <alignment vertical="center"/>
    </xf>
    <xf numFmtId="43" fontId="4" fillId="0" borderId="16" xfId="1" applyFont="1" applyFill="1" applyBorder="1" applyAlignment="1" applyProtection="1">
      <alignment vertical="center" wrapText="1"/>
    </xf>
    <xf numFmtId="0" fontId="4" fillId="0" borderId="22"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4" fillId="0" borderId="19" xfId="0" applyFont="1" applyBorder="1" applyAlignment="1" applyProtection="1">
      <alignment vertical="center"/>
      <protection locked="0"/>
    </xf>
    <xf numFmtId="0" fontId="6" fillId="0" borderId="0" xfId="0" applyFont="1" applyAlignment="1" applyProtection="1">
      <alignment vertical="center"/>
    </xf>
    <xf numFmtId="0" fontId="0" fillId="0" borderId="0" xfId="0" applyFont="1" applyAlignment="1" applyProtection="1">
      <alignment vertical="center"/>
    </xf>
    <xf numFmtId="0" fontId="5" fillId="0" borderId="0" xfId="0" applyFont="1" applyAlignment="1" applyProtection="1">
      <alignment vertical="center"/>
    </xf>
    <xf numFmtId="164" fontId="4" fillId="0" borderId="14" xfId="0" applyNumberFormat="1" applyFont="1" applyBorder="1" applyAlignment="1" applyProtection="1">
      <alignment horizontal="left" vertical="center" wrapText="1"/>
    </xf>
    <xf numFmtId="164" fontId="4" fillId="0" borderId="23" xfId="0" applyNumberFormat="1" applyFont="1" applyBorder="1" applyAlignment="1" applyProtection="1">
      <alignment horizontal="left" vertical="center" wrapText="1"/>
    </xf>
    <xf numFmtId="0" fontId="7" fillId="4" borderId="24" xfId="0" applyFont="1" applyFill="1" applyBorder="1" applyAlignment="1" applyProtection="1">
      <alignment horizontal="center" vertical="center" wrapText="1"/>
    </xf>
    <xf numFmtId="0" fontId="10" fillId="5" borderId="25" xfId="0" applyFont="1" applyFill="1" applyBorder="1" applyAlignment="1" applyProtection="1">
      <alignment horizontal="center" vertical="center" wrapText="1"/>
    </xf>
    <xf numFmtId="0" fontId="10" fillId="5" borderId="25" xfId="0" applyFont="1" applyFill="1" applyBorder="1" applyAlignment="1" applyProtection="1">
      <alignment horizontal="center" vertical="center"/>
    </xf>
    <xf numFmtId="0" fontId="11" fillId="0" borderId="22" xfId="0" applyFont="1" applyBorder="1" applyAlignment="1">
      <alignment horizontal="center" vertical="center" wrapText="1"/>
    </xf>
    <xf numFmtId="0" fontId="11" fillId="0" borderId="22" xfId="0" applyFont="1" applyBorder="1" applyAlignment="1">
      <alignment horizontal="justify" vertical="center" wrapText="1"/>
    </xf>
    <xf numFmtId="164" fontId="11" fillId="0" borderId="22" xfId="0" applyNumberFormat="1" applyFont="1" applyBorder="1" applyAlignment="1">
      <alignment horizontal="center" vertical="center" wrapText="1"/>
    </xf>
    <xf numFmtId="0" fontId="11" fillId="0" borderId="22" xfId="0" applyFont="1" applyBorder="1" applyAlignment="1">
      <alignment horizontal="left" vertical="center" wrapText="1"/>
    </xf>
    <xf numFmtId="0" fontId="11" fillId="0" borderId="16" xfId="0" applyFont="1" applyBorder="1" applyAlignment="1">
      <alignment horizontal="center" vertical="center" wrapText="1"/>
    </xf>
    <xf numFmtId="0" fontId="11" fillId="0" borderId="16" xfId="0" applyFont="1" applyFill="1" applyBorder="1" applyAlignment="1">
      <alignment horizontal="justify" vertical="center" wrapText="1"/>
    </xf>
    <xf numFmtId="164" fontId="11" fillId="0" borderId="16" xfId="0" applyNumberFormat="1" applyFont="1" applyBorder="1" applyAlignment="1">
      <alignment horizontal="center" vertical="center" wrapText="1"/>
    </xf>
    <xf numFmtId="0" fontId="11" fillId="0" borderId="16" xfId="0" applyFont="1" applyBorder="1" applyAlignment="1">
      <alignment horizontal="left" vertical="center" wrapText="1"/>
    </xf>
    <xf numFmtId="0" fontId="11" fillId="0" borderId="16" xfId="0" applyFont="1" applyFill="1" applyBorder="1" applyAlignment="1">
      <alignment horizontal="center" vertical="center" wrapText="1"/>
    </xf>
    <xf numFmtId="0" fontId="11" fillId="0" borderId="16" xfId="0" applyFont="1" applyBorder="1" applyAlignment="1">
      <alignment horizontal="justify" vertical="center" wrapText="1"/>
    </xf>
    <xf numFmtId="0" fontId="11" fillId="0" borderId="16" xfId="0" applyFont="1" applyFill="1" applyBorder="1" applyAlignment="1">
      <alignment horizontal="center" vertical="center"/>
    </xf>
    <xf numFmtId="0" fontId="0" fillId="0" borderId="0" xfId="0" applyAlignment="1">
      <alignment wrapText="1"/>
    </xf>
    <xf numFmtId="0" fontId="4" fillId="0" borderId="20" xfId="0" applyFont="1" applyFill="1" applyBorder="1" applyAlignment="1" applyProtection="1">
      <alignment horizontal="left" vertical="center" wrapText="1"/>
    </xf>
    <xf numFmtId="0" fontId="7" fillId="4" borderId="25" xfId="0" applyFont="1" applyFill="1" applyBorder="1" applyAlignment="1" applyProtection="1">
      <alignment horizontal="center" vertical="center" wrapText="1"/>
    </xf>
    <xf numFmtId="0" fontId="7" fillId="4" borderId="12" xfId="0" applyFont="1" applyFill="1" applyBorder="1" applyAlignment="1" applyProtection="1">
      <alignment vertical="center" wrapText="1"/>
    </xf>
    <xf numFmtId="0" fontId="7" fillId="4" borderId="15" xfId="0" applyFont="1" applyFill="1" applyBorder="1" applyAlignment="1" applyProtection="1">
      <alignment vertical="center" wrapText="1"/>
    </xf>
    <xf numFmtId="0" fontId="7" fillId="4" borderId="18" xfId="0" applyFont="1" applyFill="1" applyBorder="1" applyAlignment="1" applyProtection="1">
      <alignment vertical="center" wrapText="1"/>
    </xf>
    <xf numFmtId="0" fontId="7" fillId="4" borderId="26" xfId="0" applyFont="1" applyFill="1" applyBorder="1" applyAlignment="1" applyProtection="1">
      <alignment horizontal="center" vertical="center" wrapText="1"/>
    </xf>
    <xf numFmtId="43" fontId="4" fillId="0" borderId="22" xfId="1" applyFont="1" applyFill="1" applyBorder="1" applyAlignment="1" applyProtection="1">
      <alignment vertical="center" wrapText="1"/>
    </xf>
    <xf numFmtId="0" fontId="7" fillId="4" borderId="9" xfId="0" applyFont="1" applyFill="1" applyBorder="1" applyAlignment="1">
      <alignment horizontal="center" vertical="center"/>
    </xf>
    <xf numFmtId="0" fontId="7" fillId="4" borderId="30" xfId="0" applyFont="1" applyFill="1" applyBorder="1" applyAlignment="1" applyProtection="1">
      <alignment horizontal="center" vertical="center" wrapText="1"/>
    </xf>
    <xf numFmtId="43" fontId="7" fillId="4" borderId="31" xfId="1" applyFont="1" applyFill="1" applyBorder="1" applyAlignment="1" applyProtection="1">
      <alignment vertical="center" wrapText="1"/>
    </xf>
    <xf numFmtId="43" fontId="4" fillId="0" borderId="19" xfId="1" applyFont="1" applyFill="1" applyBorder="1" applyAlignment="1" applyProtection="1">
      <alignment vertical="center" wrapText="1"/>
    </xf>
    <xf numFmtId="0" fontId="7" fillId="4" borderId="13"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0" fontId="7" fillId="4" borderId="19" xfId="0" applyFont="1" applyFill="1" applyBorder="1" applyAlignment="1" applyProtection="1">
      <alignment horizontal="center" vertical="center" wrapText="1"/>
    </xf>
    <xf numFmtId="0" fontId="4" fillId="0" borderId="23" xfId="2" applyNumberFormat="1" applyFont="1" applyFill="1" applyBorder="1" applyAlignment="1" applyProtection="1">
      <alignment horizontal="left" vertical="center" wrapText="1"/>
      <protection locked="0"/>
    </xf>
    <xf numFmtId="0" fontId="4" fillId="0" borderId="17" xfId="2" applyNumberFormat="1" applyFont="1" applyFill="1" applyBorder="1" applyAlignment="1" applyProtection="1">
      <alignment horizontal="left" vertical="center" wrapText="1"/>
      <protection locked="0"/>
    </xf>
    <xf numFmtId="0" fontId="4" fillId="0" borderId="20" xfId="2" applyNumberFormat="1" applyFont="1" applyFill="1" applyBorder="1" applyAlignment="1" applyProtection="1">
      <alignment horizontal="left" vertical="center" wrapText="1"/>
      <protection locked="0"/>
    </xf>
    <xf numFmtId="0" fontId="7" fillId="4" borderId="32" xfId="2" applyNumberFormat="1"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8" fillId="0" borderId="0" xfId="0" applyFont="1" applyBorder="1" applyAlignment="1" applyProtection="1">
      <alignment horizontal="center" vertical="top" wrapText="1"/>
      <protection locked="0"/>
    </xf>
    <xf numFmtId="43" fontId="4" fillId="0" borderId="22" xfId="1" applyNumberFormat="1" applyFont="1" applyFill="1" applyBorder="1" applyAlignment="1" applyProtection="1">
      <alignment vertical="center" wrapText="1"/>
      <protection locked="0"/>
    </xf>
    <xf numFmtId="43" fontId="4" fillId="0" borderId="16" xfId="1" applyNumberFormat="1" applyFont="1" applyFill="1" applyBorder="1" applyAlignment="1" applyProtection="1">
      <alignment vertical="center" wrapText="1"/>
      <protection locked="0"/>
    </xf>
    <xf numFmtId="43" fontId="4" fillId="0" borderId="19" xfId="1" applyNumberFormat="1" applyFont="1" applyFill="1" applyBorder="1" applyAlignment="1" applyProtection="1">
      <alignment vertical="center" wrapText="1"/>
      <protection locked="0"/>
    </xf>
    <xf numFmtId="9" fontId="4" fillId="0" borderId="22" xfId="2" applyFont="1" applyFill="1" applyBorder="1" applyAlignment="1" applyProtection="1">
      <alignment horizontal="center" vertical="center" wrapText="1"/>
    </xf>
    <xf numFmtId="9" fontId="4" fillId="0" borderId="16" xfId="2" applyFont="1" applyFill="1" applyBorder="1" applyAlignment="1" applyProtection="1">
      <alignment horizontal="center" vertical="center" wrapText="1"/>
    </xf>
    <xf numFmtId="9" fontId="4" fillId="0" borderId="19" xfId="2" applyFont="1" applyFill="1" applyBorder="1" applyAlignment="1" applyProtection="1">
      <alignment horizontal="center" vertical="center" wrapText="1"/>
    </xf>
    <xf numFmtId="9" fontId="7" fillId="4" borderId="32" xfId="2" applyFont="1" applyFill="1" applyBorder="1" applyAlignment="1" applyProtection="1">
      <alignment horizontal="center" vertical="center" wrapText="1"/>
    </xf>
    <xf numFmtId="0" fontId="4" fillId="0" borderId="33" xfId="0" applyFont="1" applyBorder="1" applyAlignment="1" applyProtection="1">
      <protection locked="0"/>
    </xf>
    <xf numFmtId="0" fontId="4" fillId="0" borderId="0" xfId="0" applyFont="1" applyBorder="1" applyAlignment="1" applyProtection="1">
      <protection locked="0"/>
    </xf>
    <xf numFmtId="0" fontId="4" fillId="0" borderId="36" xfId="0" applyFont="1" applyBorder="1" applyAlignment="1" applyProtection="1">
      <alignment vertical="center"/>
      <protection locked="0"/>
    </xf>
    <xf numFmtId="0" fontId="4" fillId="0" borderId="57" xfId="0" applyFont="1" applyBorder="1" applyAlignment="1" applyProtection="1">
      <alignment vertical="center"/>
      <protection locked="0"/>
    </xf>
    <xf numFmtId="0" fontId="7" fillId="4" borderId="40" xfId="0" applyFont="1" applyFill="1" applyBorder="1" applyAlignment="1" applyProtection="1">
      <alignment horizontal="center" vertical="center" wrapText="1"/>
    </xf>
    <xf numFmtId="0" fontId="7" fillId="4" borderId="29" xfId="0" applyFont="1" applyFill="1" applyBorder="1" applyAlignment="1" applyProtection="1">
      <alignment horizontal="center" vertical="center" wrapText="1"/>
    </xf>
    <xf numFmtId="0" fontId="4" fillId="0" borderId="41"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4" fillId="0" borderId="56" xfId="0" applyFont="1" applyBorder="1" applyAlignment="1" applyProtection="1">
      <alignment vertical="center"/>
      <protection locked="0"/>
    </xf>
    <xf numFmtId="0" fontId="4" fillId="0" borderId="0"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36" xfId="0" applyFont="1" applyBorder="1" applyAlignment="1" applyProtection="1">
      <alignment horizontal="justify" vertical="top" wrapText="1"/>
      <protection locked="0"/>
    </xf>
    <xf numFmtId="0" fontId="4" fillId="0" borderId="49" xfId="0" applyFont="1" applyBorder="1" applyAlignment="1" applyProtection="1">
      <alignment horizontal="justify" vertical="top" wrapText="1"/>
      <protection locked="0"/>
    </xf>
    <xf numFmtId="0" fontId="4" fillId="0" borderId="57" xfId="0" applyFont="1" applyBorder="1" applyAlignment="1" applyProtection="1">
      <alignment horizontal="justify" vertical="top" wrapText="1"/>
      <protection locked="0"/>
    </xf>
    <xf numFmtId="0" fontId="4" fillId="0" borderId="41" xfId="0" applyFont="1" applyBorder="1" applyAlignment="1" applyProtection="1">
      <alignment horizontal="justify" vertical="top" wrapText="1"/>
      <protection locked="0"/>
    </xf>
    <xf numFmtId="0" fontId="4" fillId="0" borderId="48" xfId="0" applyFont="1" applyBorder="1" applyAlignment="1" applyProtection="1">
      <alignment horizontal="justify" vertical="top" wrapText="1"/>
      <protection locked="0"/>
    </xf>
    <xf numFmtId="0" fontId="4" fillId="0" borderId="55" xfId="0" applyFont="1" applyBorder="1" applyAlignment="1" applyProtection="1">
      <alignment horizontal="justify" vertical="top" wrapText="1"/>
      <protection locked="0"/>
    </xf>
    <xf numFmtId="0" fontId="4" fillId="0" borderId="34" xfId="0" applyFont="1" applyBorder="1" applyAlignment="1" applyProtection="1">
      <alignment horizontal="justify" vertical="top" wrapText="1"/>
      <protection locked="0"/>
    </xf>
    <xf numFmtId="0" fontId="4" fillId="0" borderId="35" xfId="0" applyFont="1" applyBorder="1" applyAlignment="1" applyProtection="1">
      <alignment horizontal="justify" vertical="top" wrapText="1"/>
      <protection locked="0"/>
    </xf>
    <xf numFmtId="0" fontId="4" fillId="0" borderId="56" xfId="0" applyFont="1" applyBorder="1" applyAlignment="1" applyProtection="1">
      <alignment horizontal="justify" vertical="top" wrapText="1"/>
      <protection locked="0"/>
    </xf>
    <xf numFmtId="0" fontId="7" fillId="4" borderId="9" xfId="0" applyFont="1" applyFill="1" applyBorder="1" applyAlignment="1" applyProtection="1">
      <alignment horizontal="center" vertical="center"/>
    </xf>
    <xf numFmtId="0" fontId="7" fillId="4" borderId="46" xfId="0" applyFont="1" applyFill="1" applyBorder="1" applyAlignment="1" applyProtection="1">
      <alignment horizontal="center" vertical="center"/>
    </xf>
    <xf numFmtId="0" fontId="7" fillId="4" borderId="30" xfId="0" applyFont="1" applyFill="1" applyBorder="1" applyAlignment="1" applyProtection="1">
      <alignment horizontal="center" vertical="center"/>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4" fillId="2" borderId="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3" fillId="3" borderId="9" xfId="0" applyFont="1" applyFill="1" applyBorder="1" applyAlignment="1" applyProtection="1">
      <alignment horizontal="left" vertical="center" wrapText="1"/>
    </xf>
    <xf numFmtId="0" fontId="3" fillId="3" borderId="10" xfId="0" applyFont="1" applyFill="1" applyBorder="1" applyAlignment="1" applyProtection="1">
      <alignment horizontal="left" vertical="center" wrapText="1"/>
    </xf>
    <xf numFmtId="0" fontId="3" fillId="3" borderId="47" xfId="0" applyFont="1" applyFill="1" applyBorder="1" applyAlignment="1" applyProtection="1">
      <alignment horizontal="left" vertical="center" wrapText="1"/>
    </xf>
    <xf numFmtId="0" fontId="3" fillId="3" borderId="11"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4" fillId="0" borderId="34"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35" xfId="0" applyFont="1" applyFill="1" applyBorder="1" applyAlignment="1" applyProtection="1">
      <alignment horizontal="left" vertical="center" wrapText="1"/>
    </xf>
    <xf numFmtId="0" fontId="4" fillId="0" borderId="37" xfId="0" applyFont="1" applyFill="1" applyBorder="1" applyAlignment="1" applyProtection="1">
      <alignment horizontal="left" vertical="center" wrapText="1"/>
    </xf>
    <xf numFmtId="0" fontId="4" fillId="0" borderId="38" xfId="0" applyFont="1" applyFill="1" applyBorder="1" applyAlignment="1" applyProtection="1">
      <alignment horizontal="left" vertical="center" wrapText="1"/>
    </xf>
    <xf numFmtId="0" fontId="7" fillId="4" borderId="52" xfId="0" applyFont="1" applyFill="1" applyBorder="1" applyAlignment="1" applyProtection="1">
      <alignment vertical="center" wrapText="1"/>
    </xf>
    <xf numFmtId="0" fontId="7" fillId="4" borderId="42" xfId="0" applyFont="1" applyFill="1" applyBorder="1" applyAlignment="1" applyProtection="1">
      <alignment vertical="center" wrapText="1"/>
    </xf>
    <xf numFmtId="0" fontId="7" fillId="4" borderId="53" xfId="0" applyFont="1" applyFill="1" applyBorder="1" applyAlignment="1" applyProtection="1">
      <alignment vertical="center" wrapText="1"/>
    </xf>
    <xf numFmtId="0" fontId="7" fillId="4" borderId="43" xfId="0" applyFont="1" applyFill="1" applyBorder="1" applyAlignment="1" applyProtection="1">
      <alignment vertical="center" wrapText="1"/>
    </xf>
    <xf numFmtId="0" fontId="7" fillId="4" borderId="54" xfId="0" applyFont="1" applyFill="1" applyBorder="1" applyAlignment="1" applyProtection="1">
      <alignment vertical="center" wrapText="1"/>
    </xf>
    <xf numFmtId="0" fontId="7" fillId="4" borderId="39" xfId="0" applyFont="1" applyFill="1" applyBorder="1" applyAlignment="1" applyProtection="1">
      <alignmen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7" fillId="4" borderId="10" xfId="0" applyFont="1" applyFill="1" applyBorder="1" applyAlignment="1" applyProtection="1">
      <alignment horizontal="center" vertical="center" wrapText="1"/>
    </xf>
    <xf numFmtId="0" fontId="7" fillId="4" borderId="47"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8" fillId="0" borderId="0" xfId="0" applyFont="1" applyAlignment="1" applyProtection="1">
      <alignment horizontal="center" vertical="top" wrapText="1"/>
    </xf>
    <xf numFmtId="0" fontId="5" fillId="0" borderId="0" xfId="0" applyFont="1" applyAlignment="1" applyProtection="1">
      <alignment horizontal="center" vertical="center"/>
    </xf>
    <xf numFmtId="0" fontId="4" fillId="0" borderId="19"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left" vertical="center" wrapText="1"/>
      <protection locked="0"/>
    </xf>
    <xf numFmtId="0" fontId="3" fillId="3" borderId="30" xfId="0" applyFont="1" applyFill="1" applyBorder="1" applyAlignment="1" applyProtection="1">
      <alignment horizontal="left" vertical="center" wrapText="1"/>
    </xf>
    <xf numFmtId="0" fontId="3" fillId="3" borderId="31" xfId="0" applyFont="1" applyFill="1" applyBorder="1" applyAlignment="1" applyProtection="1">
      <alignment horizontal="left" vertical="center" wrapText="1"/>
    </xf>
    <xf numFmtId="0" fontId="3" fillId="3" borderId="5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7" fillId="4" borderId="24" xfId="0" applyFont="1" applyFill="1" applyBorder="1" applyAlignment="1" applyProtection="1">
      <alignment horizontal="center" vertical="center"/>
    </xf>
    <xf numFmtId="0" fontId="7" fillId="4" borderId="25" xfId="0" applyFont="1" applyFill="1" applyBorder="1" applyAlignment="1" applyProtection="1">
      <alignment horizontal="center" vertical="center"/>
    </xf>
    <xf numFmtId="0" fontId="3" fillId="3" borderId="46" xfId="0" applyFont="1" applyFill="1" applyBorder="1" applyAlignment="1" applyProtection="1">
      <alignment horizontal="left" vertical="center" wrapText="1"/>
    </xf>
    <xf numFmtId="0" fontId="3" fillId="3" borderId="44" xfId="0" applyFont="1" applyFill="1" applyBorder="1" applyAlignment="1" applyProtection="1">
      <alignment horizontal="left" vertical="center" wrapText="1"/>
    </xf>
    <xf numFmtId="0" fontId="3" fillId="3" borderId="50" xfId="0" applyFont="1" applyFill="1" applyBorder="1" applyAlignment="1" applyProtection="1">
      <alignment horizontal="left" vertical="center" wrapText="1"/>
    </xf>
    <xf numFmtId="0" fontId="3" fillId="3" borderId="45" xfId="0" applyFont="1" applyFill="1" applyBorder="1" applyAlignment="1" applyProtection="1">
      <alignment horizontal="left" vertical="center" wrapText="1"/>
    </xf>
    <xf numFmtId="0" fontId="7" fillId="4" borderId="1"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4" fillId="0" borderId="27" xfId="0" quotePrefix="1" applyFont="1" applyBorder="1" applyAlignment="1" applyProtection="1">
      <alignment horizontal="left" vertical="top" wrapText="1" indent="1"/>
      <protection locked="0"/>
    </xf>
    <xf numFmtId="0" fontId="4" fillId="0" borderId="28" xfId="0" applyFont="1" applyBorder="1" applyAlignment="1" applyProtection="1">
      <alignment horizontal="left" vertical="top" indent="1"/>
      <protection locked="0"/>
    </xf>
    <xf numFmtId="0" fontId="4" fillId="0" borderId="29" xfId="0" applyFont="1" applyBorder="1" applyAlignment="1" applyProtection="1">
      <alignment horizontal="left" vertical="top" indent="1"/>
      <protection locked="0"/>
    </xf>
    <xf numFmtId="0" fontId="4" fillId="0" borderId="33" xfId="0" applyFont="1" applyBorder="1" applyAlignment="1" applyProtection="1">
      <alignment horizontal="center"/>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000000"/>
      <color rgb="FF9200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829827</xdr:colOff>
      <xdr:row>1</xdr:row>
      <xdr:rowOff>25066</xdr:rowOff>
    </xdr:from>
    <xdr:to>
      <xdr:col>6</xdr:col>
      <xdr:colOff>2030276</xdr:colOff>
      <xdr:row>3</xdr:row>
      <xdr:rowOff>219075</xdr:rowOff>
    </xdr:to>
    <xdr:pic>
      <xdr:nvPicPr>
        <xdr:cNvPr id="4" name="Imagen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9298"/>
        <a:stretch/>
      </xdr:blipFill>
      <xdr:spPr>
        <a:xfrm>
          <a:off x="5859027" y="186991"/>
          <a:ext cx="1200449" cy="565484"/>
        </a:xfrm>
        <a:prstGeom prst="rect">
          <a:avLst/>
        </a:prstGeom>
      </xdr:spPr>
    </xdr:pic>
    <xdr:clientData/>
  </xdr:twoCellAnchor>
  <xdr:twoCellAnchor editAs="oneCell">
    <xdr:from>
      <xdr:col>1</xdr:col>
      <xdr:colOff>18662</xdr:colOff>
      <xdr:row>1</xdr:row>
      <xdr:rowOff>47625</xdr:rowOff>
    </xdr:from>
    <xdr:to>
      <xdr:col>2</xdr:col>
      <xdr:colOff>657733</xdr:colOff>
      <xdr:row>3</xdr:row>
      <xdr:rowOff>209550</xdr:rowOff>
    </xdr:to>
    <xdr:pic>
      <xdr:nvPicPr>
        <xdr:cNvPr id="7" name="Imagen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760" t="-7328" r="42958"/>
        <a:stretch/>
      </xdr:blipFill>
      <xdr:spPr>
        <a:xfrm>
          <a:off x="199637" y="209550"/>
          <a:ext cx="1429646" cy="533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5"/>
  <sheetViews>
    <sheetView showGridLines="0" tabSelected="1" zoomScaleNormal="100" zoomScaleSheetLayoutView="100" workbookViewId="0">
      <selection activeCell="C6" sqref="C6:G6"/>
    </sheetView>
  </sheetViews>
  <sheetFormatPr baseColWidth="10" defaultColWidth="0" defaultRowHeight="12" zeroHeight="1" x14ac:dyDescent="0.25"/>
  <cols>
    <col min="1" max="1" width="2.7109375" style="2" customWidth="1"/>
    <col min="2" max="2" width="11.85546875" style="2" bestFit="1" customWidth="1"/>
    <col min="3" max="3" width="17.42578125" style="2" bestFit="1" customWidth="1"/>
    <col min="4" max="4" width="17" style="2" bestFit="1" customWidth="1"/>
    <col min="5" max="5" width="18" style="2" bestFit="1" customWidth="1"/>
    <col min="6" max="6" width="8.42578125" style="2" bestFit="1" customWidth="1"/>
    <col min="7" max="7" width="30.7109375" style="2" customWidth="1"/>
    <col min="8" max="8" width="2.7109375" style="2" customWidth="1"/>
    <col min="9" max="16384" width="6.85546875" style="2" hidden="1"/>
  </cols>
  <sheetData>
    <row r="1" spans="2:7" ht="12.75" thickBot="1" x14ac:dyDescent="0.3"/>
    <row r="2" spans="2:7" s="8" customFormat="1" ht="20.100000000000001" customHeight="1" x14ac:dyDescent="0.25">
      <c r="B2" s="84" t="s">
        <v>0</v>
      </c>
      <c r="C2" s="85"/>
      <c r="D2" s="85"/>
      <c r="E2" s="85"/>
      <c r="F2" s="85"/>
      <c r="G2" s="86"/>
    </row>
    <row r="3" spans="2:7" s="9" customFormat="1" ht="9.9499999999999993" customHeight="1" x14ac:dyDescent="0.25">
      <c r="B3" s="90"/>
      <c r="C3" s="91"/>
      <c r="D3" s="91"/>
      <c r="E3" s="91"/>
      <c r="F3" s="91"/>
      <c r="G3" s="92"/>
    </row>
    <row r="4" spans="2:7" s="10" customFormat="1" ht="20.100000000000001" customHeight="1" thickBot="1" x14ac:dyDescent="0.3">
      <c r="B4" s="87" t="s">
        <v>25</v>
      </c>
      <c r="C4" s="88"/>
      <c r="D4" s="88"/>
      <c r="E4" s="88"/>
      <c r="F4" s="88"/>
      <c r="G4" s="89"/>
    </row>
    <row r="5" spans="2:7" ht="23.1" customHeight="1" thickBot="1" x14ac:dyDescent="0.3">
      <c r="B5" s="93" t="s">
        <v>6</v>
      </c>
      <c r="C5" s="94"/>
      <c r="D5" s="94"/>
      <c r="E5" s="94"/>
      <c r="F5" s="95"/>
      <c r="G5" s="96"/>
    </row>
    <row r="6" spans="2:7" ht="65.099999999999994" customHeight="1" x14ac:dyDescent="0.25">
      <c r="B6" s="30" t="s">
        <v>4</v>
      </c>
      <c r="C6" s="99" t="str">
        <f>IFERROR(INDEX(Base!$A$2:$I$76,MATCH(Informe!C10,Base!$B$2:$B$76,0),1),"")</f>
        <v/>
      </c>
      <c r="D6" s="99"/>
      <c r="E6" s="99"/>
      <c r="F6" s="100"/>
      <c r="G6" s="101"/>
    </row>
    <row r="7" spans="2:7" ht="24.95" customHeight="1" thickBot="1" x14ac:dyDescent="0.3">
      <c r="B7" s="31" t="s">
        <v>1</v>
      </c>
      <c r="C7" s="98" t="str">
        <f>IFERROR(INDEX(Base!$A$2:$I$76,MATCH(Informe!C10,Base!$B$2:$B$76,0),7),"")</f>
        <v/>
      </c>
      <c r="D7" s="102"/>
      <c r="E7" s="103"/>
      <c r="F7" s="103"/>
      <c r="G7" s="104"/>
    </row>
    <row r="8" spans="2:7" ht="20.100000000000001" customHeight="1" x14ac:dyDescent="0.25">
      <c r="B8" s="31" t="s">
        <v>2</v>
      </c>
      <c r="C8" s="97" t="str">
        <f>IFERROR(INDEX(Base!$A$2:$I$76,MATCH(Informe!C10,Base!$B$2:$B$76,0),8),"")</f>
        <v/>
      </c>
      <c r="D8" s="98"/>
      <c r="E8" s="105" t="s">
        <v>27</v>
      </c>
      <c r="F8" s="106"/>
      <c r="G8" s="11" t="str">
        <f>IFERROR(INDEX(Base!$A$2:$I$76,MATCH(Informe!C10,Base!$B$2:$B$76,0),4),"")</f>
        <v/>
      </c>
    </row>
    <row r="9" spans="2:7" ht="20.100000000000001" customHeight="1" x14ac:dyDescent="0.25">
      <c r="B9" s="31" t="s">
        <v>3</v>
      </c>
      <c r="C9" s="97" t="str">
        <f>IFERROR(INDEX(Base!$A$2:$I$76,MATCH(Informe!C10,Base!$B$2:$B$76,0),9),"")</f>
        <v/>
      </c>
      <c r="D9" s="98"/>
      <c r="E9" s="107" t="s">
        <v>26</v>
      </c>
      <c r="F9" s="108"/>
      <c r="G9" s="12" t="str">
        <f>IFERROR(INDEX(Base!$A$2:$I$76,MATCH(Informe!C10,Base!$B$2:$B$76,0),6),"")</f>
        <v/>
      </c>
    </row>
    <row r="10" spans="2:7" ht="24.95" customHeight="1" thickBot="1" x14ac:dyDescent="0.3">
      <c r="B10" s="32" t="s">
        <v>5</v>
      </c>
      <c r="C10" s="118"/>
      <c r="D10" s="119"/>
      <c r="E10" s="109" t="s">
        <v>28</v>
      </c>
      <c r="F10" s="110"/>
      <c r="G10" s="28" t="str">
        <f>IFERROR(INDEX(Base!$A$2:$I$76,MATCH(Informe!C10,Base!$B$2:$B$76,0),5),"")</f>
        <v/>
      </c>
    </row>
    <row r="11" spans="2:7" ht="23.1" customHeight="1" thickBot="1" x14ac:dyDescent="0.3">
      <c r="B11" s="126" t="s">
        <v>288</v>
      </c>
      <c r="C11" s="127"/>
      <c r="D11" s="127"/>
      <c r="E11" s="127"/>
      <c r="F11" s="128"/>
      <c r="G11" s="129"/>
    </row>
    <row r="12" spans="2:7" s="1" customFormat="1" ht="20.100000000000001" customHeight="1" thickBot="1" x14ac:dyDescent="0.3">
      <c r="B12" s="35" t="s">
        <v>289</v>
      </c>
      <c r="C12" s="113" t="s">
        <v>295</v>
      </c>
      <c r="D12" s="113"/>
      <c r="E12" s="113"/>
      <c r="F12" s="114"/>
      <c r="G12" s="115"/>
    </row>
    <row r="13" spans="2:7" s="1" customFormat="1" ht="45" customHeight="1" x14ac:dyDescent="0.25">
      <c r="B13" s="79" t="s">
        <v>290</v>
      </c>
      <c r="C13" s="39" t="s">
        <v>299</v>
      </c>
      <c r="D13" s="73"/>
      <c r="E13" s="74"/>
      <c r="F13" s="74"/>
      <c r="G13" s="75"/>
    </row>
    <row r="14" spans="2:7" s="1" customFormat="1" ht="45" customHeight="1" x14ac:dyDescent="0.25">
      <c r="B14" s="80"/>
      <c r="C14" s="40" t="s">
        <v>296</v>
      </c>
      <c r="D14" s="76"/>
      <c r="E14" s="77"/>
      <c r="F14" s="77"/>
      <c r="G14" s="78"/>
    </row>
    <row r="15" spans="2:7" s="1" customFormat="1" ht="45" customHeight="1" x14ac:dyDescent="0.25">
      <c r="B15" s="80"/>
      <c r="C15" s="40" t="s">
        <v>297</v>
      </c>
      <c r="D15" s="76"/>
      <c r="E15" s="77"/>
      <c r="F15" s="77"/>
      <c r="G15" s="78"/>
    </row>
    <row r="16" spans="2:7" s="1" customFormat="1" ht="45" customHeight="1" thickBot="1" x14ac:dyDescent="0.3">
      <c r="B16" s="81"/>
      <c r="C16" s="41" t="s">
        <v>298</v>
      </c>
      <c r="D16" s="70"/>
      <c r="E16" s="71"/>
      <c r="F16" s="71"/>
      <c r="G16" s="72"/>
    </row>
    <row r="17" spans="2:7" s="1" customFormat="1" ht="45" customHeight="1" x14ac:dyDescent="0.25">
      <c r="B17" s="79" t="s">
        <v>291</v>
      </c>
      <c r="C17" s="39" t="s">
        <v>299</v>
      </c>
      <c r="D17" s="73"/>
      <c r="E17" s="74"/>
      <c r="F17" s="74"/>
      <c r="G17" s="75"/>
    </row>
    <row r="18" spans="2:7" s="1" customFormat="1" ht="45" customHeight="1" x14ac:dyDescent="0.25">
      <c r="B18" s="80"/>
      <c r="C18" s="40" t="s">
        <v>296</v>
      </c>
      <c r="D18" s="76"/>
      <c r="E18" s="77"/>
      <c r="F18" s="77"/>
      <c r="G18" s="78"/>
    </row>
    <row r="19" spans="2:7" s="1" customFormat="1" ht="45" customHeight="1" x14ac:dyDescent="0.25">
      <c r="B19" s="80"/>
      <c r="C19" s="40" t="s">
        <v>297</v>
      </c>
      <c r="D19" s="76"/>
      <c r="E19" s="77"/>
      <c r="F19" s="77"/>
      <c r="G19" s="78"/>
    </row>
    <row r="20" spans="2:7" s="1" customFormat="1" ht="45" customHeight="1" thickBot="1" x14ac:dyDescent="0.3">
      <c r="B20" s="81"/>
      <c r="C20" s="41" t="s">
        <v>298</v>
      </c>
      <c r="D20" s="70"/>
      <c r="E20" s="71"/>
      <c r="F20" s="71"/>
      <c r="G20" s="72"/>
    </row>
    <row r="21" spans="2:7" s="1" customFormat="1" ht="45" customHeight="1" x14ac:dyDescent="0.25">
      <c r="B21" s="79" t="s">
        <v>292</v>
      </c>
      <c r="C21" s="39" t="s">
        <v>299</v>
      </c>
      <c r="D21" s="73"/>
      <c r="E21" s="74"/>
      <c r="F21" s="74"/>
      <c r="G21" s="75"/>
    </row>
    <row r="22" spans="2:7" s="1" customFormat="1" ht="45" customHeight="1" x14ac:dyDescent="0.25">
      <c r="B22" s="80"/>
      <c r="C22" s="40" t="s">
        <v>296</v>
      </c>
      <c r="D22" s="76"/>
      <c r="E22" s="77"/>
      <c r="F22" s="77"/>
      <c r="G22" s="78"/>
    </row>
    <row r="23" spans="2:7" s="1" customFormat="1" ht="45" customHeight="1" x14ac:dyDescent="0.25">
      <c r="B23" s="80"/>
      <c r="C23" s="40" t="s">
        <v>297</v>
      </c>
      <c r="D23" s="76"/>
      <c r="E23" s="77"/>
      <c r="F23" s="77"/>
      <c r="G23" s="78"/>
    </row>
    <row r="24" spans="2:7" s="1" customFormat="1" ht="45" customHeight="1" thickBot="1" x14ac:dyDescent="0.3">
      <c r="B24" s="81"/>
      <c r="C24" s="41" t="s">
        <v>298</v>
      </c>
      <c r="D24" s="70"/>
      <c r="E24" s="71"/>
      <c r="F24" s="71"/>
      <c r="G24" s="72"/>
    </row>
    <row r="25" spans="2:7" s="1" customFormat="1" ht="45" customHeight="1" x14ac:dyDescent="0.25">
      <c r="B25" s="79" t="s">
        <v>293</v>
      </c>
      <c r="C25" s="39" t="s">
        <v>299</v>
      </c>
      <c r="D25" s="73"/>
      <c r="E25" s="74"/>
      <c r="F25" s="74"/>
      <c r="G25" s="75"/>
    </row>
    <row r="26" spans="2:7" s="1" customFormat="1" ht="45" customHeight="1" x14ac:dyDescent="0.25">
      <c r="B26" s="80"/>
      <c r="C26" s="40" t="s">
        <v>296</v>
      </c>
      <c r="D26" s="76"/>
      <c r="E26" s="77"/>
      <c r="F26" s="77"/>
      <c r="G26" s="78"/>
    </row>
    <row r="27" spans="2:7" s="1" customFormat="1" ht="45" customHeight="1" x14ac:dyDescent="0.25">
      <c r="B27" s="80"/>
      <c r="C27" s="40" t="s">
        <v>297</v>
      </c>
      <c r="D27" s="76"/>
      <c r="E27" s="77"/>
      <c r="F27" s="77"/>
      <c r="G27" s="78"/>
    </row>
    <row r="28" spans="2:7" s="1" customFormat="1" ht="45" customHeight="1" thickBot="1" x14ac:dyDescent="0.3">
      <c r="B28" s="81"/>
      <c r="C28" s="41" t="s">
        <v>298</v>
      </c>
      <c r="D28" s="70"/>
      <c r="E28" s="71"/>
      <c r="F28" s="71"/>
      <c r="G28" s="72"/>
    </row>
    <row r="29" spans="2:7" s="1" customFormat="1" ht="45" customHeight="1" x14ac:dyDescent="0.25">
      <c r="B29" s="79" t="s">
        <v>294</v>
      </c>
      <c r="C29" s="39" t="s">
        <v>299</v>
      </c>
      <c r="D29" s="73"/>
      <c r="E29" s="74"/>
      <c r="F29" s="74"/>
      <c r="G29" s="75"/>
    </row>
    <row r="30" spans="2:7" s="1" customFormat="1" ht="45" customHeight="1" x14ac:dyDescent="0.25">
      <c r="B30" s="80"/>
      <c r="C30" s="40" t="s">
        <v>296</v>
      </c>
      <c r="D30" s="76"/>
      <c r="E30" s="77"/>
      <c r="F30" s="77"/>
      <c r="G30" s="78"/>
    </row>
    <row r="31" spans="2:7" s="1" customFormat="1" ht="45" customHeight="1" x14ac:dyDescent="0.25">
      <c r="B31" s="80"/>
      <c r="C31" s="40" t="s">
        <v>297</v>
      </c>
      <c r="D31" s="76"/>
      <c r="E31" s="77"/>
      <c r="F31" s="77"/>
      <c r="G31" s="78"/>
    </row>
    <row r="32" spans="2:7" s="1" customFormat="1" ht="45" customHeight="1" thickBot="1" x14ac:dyDescent="0.3">
      <c r="B32" s="81"/>
      <c r="C32" s="41" t="s">
        <v>298</v>
      </c>
      <c r="D32" s="70"/>
      <c r="E32" s="71"/>
      <c r="F32" s="71"/>
      <c r="G32" s="72"/>
    </row>
    <row r="33" spans="2:7" ht="23.1" customHeight="1" thickBot="1" x14ac:dyDescent="0.3">
      <c r="B33" s="126" t="s">
        <v>304</v>
      </c>
      <c r="C33" s="127"/>
      <c r="D33" s="127"/>
      <c r="E33" s="127"/>
      <c r="F33" s="128"/>
      <c r="G33" s="129"/>
    </row>
    <row r="34" spans="2:7" ht="24.75" thickBot="1" x14ac:dyDescent="0.3">
      <c r="B34" s="13" t="s">
        <v>19</v>
      </c>
      <c r="C34" s="29" t="s">
        <v>21</v>
      </c>
      <c r="D34" s="29" t="s">
        <v>22</v>
      </c>
      <c r="E34" s="29" t="s">
        <v>23</v>
      </c>
      <c r="F34" s="29" t="s">
        <v>24</v>
      </c>
      <c r="G34" s="33" t="s">
        <v>300</v>
      </c>
    </row>
    <row r="35" spans="2:7" ht="24" x14ac:dyDescent="0.25">
      <c r="B35" s="46" t="s">
        <v>14</v>
      </c>
      <c r="C35" s="50"/>
      <c r="D35" s="50"/>
      <c r="E35" s="34">
        <f>+C35-D35</f>
        <v>0</v>
      </c>
      <c r="F35" s="53">
        <f>IFERROR(E35/C35,0)</f>
        <v>0</v>
      </c>
      <c r="G35" s="42"/>
    </row>
    <row r="36" spans="2:7" ht="20.100000000000001" customHeight="1" x14ac:dyDescent="0.25">
      <c r="B36" s="47" t="s">
        <v>15</v>
      </c>
      <c r="C36" s="51"/>
      <c r="D36" s="51"/>
      <c r="E36" s="4">
        <f t="shared" ref="E36:E38" si="0">+C36-D36</f>
        <v>0</v>
      </c>
      <c r="F36" s="54">
        <f t="shared" ref="F36:F41" si="1">IFERROR(E36/C36,0)</f>
        <v>0</v>
      </c>
      <c r="G36" s="43"/>
    </row>
    <row r="37" spans="2:7" ht="24" x14ac:dyDescent="0.25">
      <c r="B37" s="47" t="s">
        <v>16</v>
      </c>
      <c r="C37" s="51"/>
      <c r="D37" s="51"/>
      <c r="E37" s="4">
        <f t="shared" si="0"/>
        <v>0</v>
      </c>
      <c r="F37" s="54">
        <f t="shared" si="1"/>
        <v>0</v>
      </c>
      <c r="G37" s="43"/>
    </row>
    <row r="38" spans="2:7" ht="20.100000000000001" customHeight="1" x14ac:dyDescent="0.25">
      <c r="B38" s="47" t="s">
        <v>17</v>
      </c>
      <c r="C38" s="51"/>
      <c r="D38" s="51"/>
      <c r="E38" s="4">
        <f t="shared" si="0"/>
        <v>0</v>
      </c>
      <c r="F38" s="54">
        <f t="shared" si="1"/>
        <v>0</v>
      </c>
      <c r="G38" s="43"/>
    </row>
    <row r="39" spans="2:7" ht="20.100000000000001" customHeight="1" x14ac:dyDescent="0.25">
      <c r="B39" s="47" t="s">
        <v>29</v>
      </c>
      <c r="C39" s="51"/>
      <c r="D39" s="51"/>
      <c r="E39" s="4">
        <f t="shared" ref="E39" si="2">+C39-D39</f>
        <v>0</v>
      </c>
      <c r="F39" s="54">
        <f t="shared" si="1"/>
        <v>0</v>
      </c>
      <c r="G39" s="43"/>
    </row>
    <row r="40" spans="2:7" ht="20.100000000000001" customHeight="1" thickBot="1" x14ac:dyDescent="0.3">
      <c r="B40" s="48" t="s">
        <v>18</v>
      </c>
      <c r="C40" s="52"/>
      <c r="D40" s="52"/>
      <c r="E40" s="38">
        <f>+C40-D40</f>
        <v>0</v>
      </c>
      <c r="F40" s="55">
        <f>IFERROR(E40/C40,0)</f>
        <v>0</v>
      </c>
      <c r="G40" s="44"/>
    </row>
    <row r="41" spans="2:7" ht="20.100000000000001" customHeight="1" thickBot="1" x14ac:dyDescent="0.3">
      <c r="B41" s="36" t="s">
        <v>20</v>
      </c>
      <c r="C41" s="37">
        <f>SUM(C35:C40)</f>
        <v>0</v>
      </c>
      <c r="D41" s="37">
        <f t="shared" ref="D41" si="3">SUM(D35:D40)</f>
        <v>0</v>
      </c>
      <c r="E41" s="37">
        <f>SUM(E35:E40)</f>
        <v>0</v>
      </c>
      <c r="F41" s="56">
        <f t="shared" si="1"/>
        <v>0</v>
      </c>
      <c r="G41" s="45"/>
    </row>
    <row r="42" spans="2:7" ht="23.1" customHeight="1" thickBot="1" x14ac:dyDescent="0.3">
      <c r="B42" s="120" t="s">
        <v>305</v>
      </c>
      <c r="C42" s="121"/>
      <c r="D42" s="121"/>
      <c r="E42" s="121"/>
      <c r="F42" s="122"/>
      <c r="G42" s="123"/>
    </row>
    <row r="43" spans="2:7" ht="20.100000000000001" customHeight="1" thickBot="1" x14ac:dyDescent="0.3">
      <c r="B43" s="130" t="s">
        <v>8</v>
      </c>
      <c r="C43" s="131"/>
      <c r="D43" s="131"/>
      <c r="E43" s="131"/>
      <c r="F43" s="131"/>
      <c r="G43" s="132"/>
    </row>
    <row r="44" spans="2:7" ht="24.75" thickBot="1" x14ac:dyDescent="0.3">
      <c r="B44" s="124" t="s">
        <v>7</v>
      </c>
      <c r="C44" s="125"/>
      <c r="D44" s="29" t="s">
        <v>13</v>
      </c>
      <c r="E44" s="29" t="s">
        <v>301</v>
      </c>
      <c r="F44" s="61" t="s">
        <v>302</v>
      </c>
      <c r="G44" s="62"/>
    </row>
    <row r="45" spans="2:7" ht="20.100000000000001" customHeight="1" x14ac:dyDescent="0.25">
      <c r="B45" s="137"/>
      <c r="C45" s="138"/>
      <c r="D45" s="5"/>
      <c r="E45" s="5"/>
      <c r="F45" s="63"/>
      <c r="G45" s="64"/>
    </row>
    <row r="46" spans="2:7" ht="20.100000000000001" customHeight="1" x14ac:dyDescent="0.25">
      <c r="B46" s="82"/>
      <c r="C46" s="83"/>
      <c r="D46" s="6"/>
      <c r="E46" s="6"/>
      <c r="F46" s="65"/>
      <c r="G46" s="66"/>
    </row>
    <row r="47" spans="2:7" ht="20.100000000000001" customHeight="1" x14ac:dyDescent="0.25">
      <c r="B47" s="82"/>
      <c r="C47" s="83"/>
      <c r="D47" s="6"/>
      <c r="E47" s="6"/>
      <c r="F47" s="65"/>
      <c r="G47" s="66"/>
    </row>
    <row r="48" spans="2:7" ht="20.100000000000001" customHeight="1" x14ac:dyDescent="0.25">
      <c r="B48" s="82"/>
      <c r="C48" s="83"/>
      <c r="D48" s="6"/>
      <c r="E48" s="6"/>
      <c r="F48" s="65"/>
      <c r="G48" s="66"/>
    </row>
    <row r="49" spans="2:7" ht="20.100000000000001" customHeight="1" thickBot="1" x14ac:dyDescent="0.3">
      <c r="B49" s="111"/>
      <c r="C49" s="112"/>
      <c r="D49" s="7"/>
      <c r="E49" s="7"/>
      <c r="F49" s="59"/>
      <c r="G49" s="60"/>
    </row>
    <row r="50" spans="2:7" ht="23.1" customHeight="1" thickBot="1" x14ac:dyDescent="0.3">
      <c r="B50" s="120" t="s">
        <v>306</v>
      </c>
      <c r="C50" s="121"/>
      <c r="D50" s="121"/>
      <c r="E50" s="121"/>
      <c r="F50" s="122"/>
      <c r="G50" s="123"/>
    </row>
    <row r="51" spans="2:7" ht="65.099999999999994" customHeight="1" thickBot="1" x14ac:dyDescent="0.3">
      <c r="B51" s="133" t="s">
        <v>12</v>
      </c>
      <c r="C51" s="134"/>
      <c r="D51" s="134"/>
      <c r="E51" s="134"/>
      <c r="F51" s="134"/>
      <c r="G51" s="135"/>
    </row>
    <row r="52" spans="2:7" ht="9.9499999999999993" customHeight="1" x14ac:dyDescent="0.25"/>
    <row r="53" spans="2:7" ht="45" customHeight="1" x14ac:dyDescent="0.2">
      <c r="B53" s="136"/>
      <c r="C53" s="136"/>
      <c r="F53" s="58"/>
      <c r="G53" s="57"/>
    </row>
    <row r="54" spans="2:7" ht="5.0999999999999996" customHeight="1" x14ac:dyDescent="0.25">
      <c r="B54" s="3"/>
      <c r="F54" s="67"/>
      <c r="G54" s="68"/>
    </row>
    <row r="55" spans="2:7" ht="12.75" x14ac:dyDescent="0.25">
      <c r="B55" s="117" t="s">
        <v>307</v>
      </c>
      <c r="C55" s="117"/>
      <c r="F55" s="10"/>
      <c r="G55" s="10" t="str">
        <f>+C7</f>
        <v/>
      </c>
    </row>
    <row r="56" spans="2:7" ht="5.0999999999999996" customHeight="1" x14ac:dyDescent="0.25">
      <c r="F56" s="69"/>
      <c r="G56" s="69"/>
    </row>
    <row r="57" spans="2:7" ht="12.75" customHeight="1" x14ac:dyDescent="0.25">
      <c r="B57" s="116" t="s">
        <v>9</v>
      </c>
      <c r="C57" s="116"/>
      <c r="G57" s="49" t="s">
        <v>10</v>
      </c>
    </row>
    <row r="58" spans="2:7" x14ac:dyDescent="0.25"/>
    <row r="59" spans="2:7" hidden="1" x14ac:dyDescent="0.25"/>
    <row r="60" spans="2:7" hidden="1" x14ac:dyDescent="0.25"/>
    <row r="61" spans="2:7" hidden="1" x14ac:dyDescent="0.25"/>
    <row r="62" spans="2:7" hidden="1" x14ac:dyDescent="0.25"/>
    <row r="63" spans="2:7" hidden="1" x14ac:dyDescent="0.25"/>
    <row r="64" spans="2: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sheetData>
  <sheetProtection algorithmName="SHA-512" hashValue="imnmltGgxrwJ/RrlBIqCmblI7M6VsVlra8exAsx1trJ4TGflZy3Ou+NLboIs1Bw0Zb9/04KEIj/zebwEv+W+qg==" saltValue="pb3g7Q/urC911jkGhZdMmQ==" spinCount="100000" sheet="1" insertRows="0" deleteRows="0"/>
  <mergeCells count="61">
    <mergeCell ref="B49:C49"/>
    <mergeCell ref="C12:G12"/>
    <mergeCell ref="B57:C57"/>
    <mergeCell ref="C8:D8"/>
    <mergeCell ref="B55:C55"/>
    <mergeCell ref="C10:D10"/>
    <mergeCell ref="B42:G42"/>
    <mergeCell ref="B44:C44"/>
    <mergeCell ref="B33:G33"/>
    <mergeCell ref="B43:G43"/>
    <mergeCell ref="B11:G11"/>
    <mergeCell ref="B51:G51"/>
    <mergeCell ref="B53:C53"/>
    <mergeCell ref="B50:G50"/>
    <mergeCell ref="B45:C45"/>
    <mergeCell ref="B46:C46"/>
    <mergeCell ref="B47:C47"/>
    <mergeCell ref="B48:C48"/>
    <mergeCell ref="B2:G2"/>
    <mergeCell ref="B4:G4"/>
    <mergeCell ref="B3:G3"/>
    <mergeCell ref="B5:G5"/>
    <mergeCell ref="C9:D9"/>
    <mergeCell ref="C6:G6"/>
    <mergeCell ref="C7:G7"/>
    <mergeCell ref="E8:F8"/>
    <mergeCell ref="E9:F9"/>
    <mergeCell ref="E10:F10"/>
    <mergeCell ref="B29:B32"/>
    <mergeCell ref="B21:B24"/>
    <mergeCell ref="B17:B20"/>
    <mergeCell ref="B13:B16"/>
    <mergeCell ref="B25:B28"/>
    <mergeCell ref="D13:G13"/>
    <mergeCell ref="D14:G14"/>
    <mergeCell ref="D15:G15"/>
    <mergeCell ref="D16:G16"/>
    <mergeCell ref="D17:G17"/>
    <mergeCell ref="D18:G18"/>
    <mergeCell ref="D19:G19"/>
    <mergeCell ref="D20:G20"/>
    <mergeCell ref="D21:G21"/>
    <mergeCell ref="D22:G22"/>
    <mergeCell ref="D23:G23"/>
    <mergeCell ref="D24:G24"/>
    <mergeCell ref="D25:G25"/>
    <mergeCell ref="D26:G26"/>
    <mergeCell ref="D27:G27"/>
    <mergeCell ref="F54:G54"/>
    <mergeCell ref="F56:G56"/>
    <mergeCell ref="D28:G28"/>
    <mergeCell ref="D29:G29"/>
    <mergeCell ref="D30:G30"/>
    <mergeCell ref="D31:G31"/>
    <mergeCell ref="D32:G32"/>
    <mergeCell ref="F49:G49"/>
    <mergeCell ref="F44:G44"/>
    <mergeCell ref="F45:G45"/>
    <mergeCell ref="F46:G46"/>
    <mergeCell ref="F47:G47"/>
    <mergeCell ref="F48:G48"/>
  </mergeCells>
  <dataValidations count="1">
    <dataValidation type="decimal" allowBlank="1" showInputMessage="1" showErrorMessage="1" sqref="C35:D40">
      <formula1>0</formula1>
      <formula2>50000</formula2>
    </dataValidation>
  </dataValidations>
  <printOptions horizontalCentered="1"/>
  <pageMargins left="0.59055118110236227" right="0.59055118110236227" top="0.19685039370078741" bottom="0.19685039370078741" header="0" footer="0"/>
  <pageSetup paperSize="9" scale="87" fitToHeight="0" orientation="portrait" r:id="rId1"/>
  <rowBreaks count="1" manualBreakCount="1">
    <brk id="24" min="1" max="6"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ErrorMessage="1">
          <x14:formula1>
            <xm:f>Base!$B$2:$B$76</xm:f>
          </x14:formula1>
          <xm:sqref>C10:D10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76"/>
  <sheetViews>
    <sheetView showGridLines="0" workbookViewId="0">
      <pane xSplit="2" ySplit="1" topLeftCell="C2" activePane="bottomRight" state="frozen"/>
      <selection pane="topRight" activeCell="F1" sqref="F1"/>
      <selection pane="bottomLeft" activeCell="A3" sqref="A3"/>
      <selection pane="bottomRight" activeCell="E5" sqref="E5"/>
    </sheetView>
  </sheetViews>
  <sheetFormatPr baseColWidth="10" defaultRowHeight="15" x14ac:dyDescent="0.25"/>
  <cols>
    <col min="1" max="1" width="40.7109375" customWidth="1"/>
    <col min="2" max="2" width="11.7109375" bestFit="1" customWidth="1"/>
    <col min="3" max="3" width="9.85546875" customWidth="1"/>
    <col min="4" max="4" width="9.7109375" customWidth="1"/>
    <col min="5" max="5" width="8.140625" customWidth="1"/>
    <col min="6" max="6" width="8.7109375" customWidth="1"/>
    <col min="7" max="7" width="15.7109375" style="27" customWidth="1"/>
    <col min="8" max="8" width="21.28515625" customWidth="1"/>
    <col min="9" max="9" width="19.5703125" customWidth="1"/>
  </cols>
  <sheetData>
    <row r="1" spans="1:9" ht="23.25" thickBot="1" x14ac:dyDescent="0.3">
      <c r="A1" s="14" t="s">
        <v>30</v>
      </c>
      <c r="B1" s="15" t="s">
        <v>31</v>
      </c>
      <c r="C1" s="14" t="s">
        <v>32</v>
      </c>
      <c r="D1" s="14" t="s">
        <v>33</v>
      </c>
      <c r="E1" s="14" t="s">
        <v>34</v>
      </c>
      <c r="F1" s="14" t="s">
        <v>35</v>
      </c>
      <c r="G1" s="14" t="s">
        <v>10</v>
      </c>
      <c r="H1" s="14" t="s">
        <v>36</v>
      </c>
      <c r="I1" s="14" t="s">
        <v>11</v>
      </c>
    </row>
    <row r="2" spans="1:9" ht="22.5" x14ac:dyDescent="0.25">
      <c r="A2" s="17" t="s">
        <v>37</v>
      </c>
      <c r="B2" s="16" t="s">
        <v>38</v>
      </c>
      <c r="C2" s="16" t="s">
        <v>39</v>
      </c>
      <c r="D2" s="18">
        <v>42774</v>
      </c>
      <c r="E2" s="16" t="s">
        <v>273</v>
      </c>
      <c r="F2" s="18">
        <v>43320</v>
      </c>
      <c r="G2" s="19" t="s">
        <v>40</v>
      </c>
      <c r="H2" s="16" t="s">
        <v>41</v>
      </c>
      <c r="I2" s="19" t="s">
        <v>42</v>
      </c>
    </row>
    <row r="3" spans="1:9" ht="22.5" x14ac:dyDescent="0.25">
      <c r="A3" s="21" t="s">
        <v>43</v>
      </c>
      <c r="B3" s="20" t="s">
        <v>44</v>
      </c>
      <c r="C3" s="16" t="s">
        <v>39</v>
      </c>
      <c r="D3" s="22">
        <v>42875</v>
      </c>
      <c r="E3" s="20" t="s">
        <v>274</v>
      </c>
      <c r="F3" s="22">
        <v>43179</v>
      </c>
      <c r="G3" s="23" t="s">
        <v>45</v>
      </c>
      <c r="H3" s="20" t="s">
        <v>41</v>
      </c>
      <c r="I3" s="23" t="s">
        <v>42</v>
      </c>
    </row>
    <row r="4" spans="1:9" ht="22.5" x14ac:dyDescent="0.25">
      <c r="A4" s="21" t="s">
        <v>46</v>
      </c>
      <c r="B4" s="20" t="s">
        <v>47</v>
      </c>
      <c r="C4" s="16" t="s">
        <v>39</v>
      </c>
      <c r="D4" s="22">
        <v>42979</v>
      </c>
      <c r="E4" s="20" t="s">
        <v>275</v>
      </c>
      <c r="F4" s="22">
        <v>43344</v>
      </c>
      <c r="G4" s="23" t="s">
        <v>48</v>
      </c>
      <c r="H4" s="20" t="s">
        <v>41</v>
      </c>
      <c r="I4" s="23" t="s">
        <v>42</v>
      </c>
    </row>
    <row r="5" spans="1:9" ht="33.75" x14ac:dyDescent="0.25">
      <c r="A5" s="25" t="s">
        <v>49</v>
      </c>
      <c r="B5" s="20" t="s">
        <v>50</v>
      </c>
      <c r="C5" s="16" t="s">
        <v>39</v>
      </c>
      <c r="D5" s="22">
        <v>42767</v>
      </c>
      <c r="E5" s="20" t="s">
        <v>273</v>
      </c>
      <c r="F5" s="22">
        <v>43313</v>
      </c>
      <c r="G5" s="23" t="s">
        <v>51</v>
      </c>
      <c r="H5" s="20" t="s">
        <v>41</v>
      </c>
      <c r="I5" s="23" t="s">
        <v>54</v>
      </c>
    </row>
    <row r="6" spans="1:9" ht="22.5" x14ac:dyDescent="0.25">
      <c r="A6" s="21" t="s">
        <v>55</v>
      </c>
      <c r="B6" s="20" t="s">
        <v>56</v>
      </c>
      <c r="C6" s="16" t="s">
        <v>39</v>
      </c>
      <c r="D6" s="22">
        <v>42739</v>
      </c>
      <c r="E6" s="20" t="s">
        <v>273</v>
      </c>
      <c r="F6" s="22">
        <v>43285</v>
      </c>
      <c r="G6" s="23" t="s">
        <v>57</v>
      </c>
      <c r="H6" s="20" t="s">
        <v>41</v>
      </c>
      <c r="I6" s="23" t="s">
        <v>54</v>
      </c>
    </row>
    <row r="7" spans="1:9" ht="33.75" x14ac:dyDescent="0.25">
      <c r="A7" s="25" t="s">
        <v>59</v>
      </c>
      <c r="B7" s="20" t="s">
        <v>60</v>
      </c>
      <c r="C7" s="16" t="s">
        <v>39</v>
      </c>
      <c r="D7" s="22">
        <v>42740</v>
      </c>
      <c r="E7" s="20" t="s">
        <v>276</v>
      </c>
      <c r="F7" s="22">
        <v>43136</v>
      </c>
      <c r="G7" s="23" t="s">
        <v>53</v>
      </c>
      <c r="H7" s="20" t="s">
        <v>41</v>
      </c>
      <c r="I7" s="23" t="s">
        <v>54</v>
      </c>
    </row>
    <row r="8" spans="1:9" ht="33.75" x14ac:dyDescent="0.25">
      <c r="A8" s="25" t="s">
        <v>62</v>
      </c>
      <c r="B8" s="20" t="s">
        <v>63</v>
      </c>
      <c r="C8" s="16" t="s">
        <v>39</v>
      </c>
      <c r="D8" s="22">
        <v>42795</v>
      </c>
      <c r="E8" s="20" t="s">
        <v>276</v>
      </c>
      <c r="F8" s="22">
        <v>43191</v>
      </c>
      <c r="G8" s="23" t="s">
        <v>53</v>
      </c>
      <c r="H8" s="20" t="s">
        <v>41</v>
      </c>
      <c r="I8" s="23" t="s">
        <v>54</v>
      </c>
    </row>
    <row r="9" spans="1:9" ht="22.5" x14ac:dyDescent="0.25">
      <c r="A9" s="21" t="s">
        <v>64</v>
      </c>
      <c r="B9" s="20" t="s">
        <v>65</v>
      </c>
      <c r="C9" s="16" t="s">
        <v>39</v>
      </c>
      <c r="D9" s="22">
        <v>42767</v>
      </c>
      <c r="E9" s="20" t="s">
        <v>277</v>
      </c>
      <c r="F9" s="22">
        <v>43344</v>
      </c>
      <c r="G9" s="23" t="s">
        <v>51</v>
      </c>
      <c r="H9" s="20" t="s">
        <v>41</v>
      </c>
      <c r="I9" s="23" t="s">
        <v>54</v>
      </c>
    </row>
    <row r="10" spans="1:9" ht="22.5" x14ac:dyDescent="0.25">
      <c r="A10" s="21" t="s">
        <v>66</v>
      </c>
      <c r="B10" s="26" t="s">
        <v>67</v>
      </c>
      <c r="C10" s="16" t="s">
        <v>39</v>
      </c>
      <c r="D10" s="22">
        <v>42979</v>
      </c>
      <c r="E10" s="20" t="s">
        <v>273</v>
      </c>
      <c r="F10" s="22">
        <v>43525</v>
      </c>
      <c r="G10" s="23" t="s">
        <v>57</v>
      </c>
      <c r="H10" s="20" t="s">
        <v>41</v>
      </c>
      <c r="I10" s="23" t="s">
        <v>54</v>
      </c>
    </row>
    <row r="11" spans="1:9" ht="33.75" x14ac:dyDescent="0.25">
      <c r="A11" s="21" t="s">
        <v>68</v>
      </c>
      <c r="B11" s="26" t="s">
        <v>69</v>
      </c>
      <c r="C11" s="16" t="s">
        <v>39</v>
      </c>
      <c r="D11" s="22" t="s">
        <v>70</v>
      </c>
      <c r="E11" s="22" t="s">
        <v>70</v>
      </c>
      <c r="F11" s="22" t="s">
        <v>70</v>
      </c>
      <c r="G11" s="23" t="s">
        <v>57</v>
      </c>
      <c r="H11" s="20" t="s">
        <v>41</v>
      </c>
      <c r="I11" s="23" t="s">
        <v>54</v>
      </c>
    </row>
    <row r="12" spans="1:9" ht="22.5" x14ac:dyDescent="0.25">
      <c r="A12" s="21" t="s">
        <v>71</v>
      </c>
      <c r="B12" s="20" t="s">
        <v>72</v>
      </c>
      <c r="C12" s="16" t="s">
        <v>39</v>
      </c>
      <c r="D12" s="22">
        <v>42948</v>
      </c>
      <c r="E12" s="20" t="s">
        <v>275</v>
      </c>
      <c r="F12" s="22">
        <v>43313</v>
      </c>
      <c r="G12" s="23" t="s">
        <v>73</v>
      </c>
      <c r="H12" s="20" t="s">
        <v>74</v>
      </c>
      <c r="I12" s="23" t="s">
        <v>75</v>
      </c>
    </row>
    <row r="13" spans="1:9" ht="45" x14ac:dyDescent="0.25">
      <c r="A13" s="25" t="s">
        <v>76</v>
      </c>
      <c r="B13" s="20" t="s">
        <v>77</v>
      </c>
      <c r="C13" s="16" t="s">
        <v>39</v>
      </c>
      <c r="D13" s="22">
        <v>42781</v>
      </c>
      <c r="E13" s="20" t="s">
        <v>275</v>
      </c>
      <c r="F13" s="22">
        <v>43146</v>
      </c>
      <c r="G13" s="23" t="s">
        <v>78</v>
      </c>
      <c r="H13" s="20" t="s">
        <v>74</v>
      </c>
      <c r="I13" s="23" t="s">
        <v>79</v>
      </c>
    </row>
    <row r="14" spans="1:9" ht="45" x14ac:dyDescent="0.25">
      <c r="A14" s="21" t="s">
        <v>80</v>
      </c>
      <c r="B14" s="20" t="s">
        <v>81</v>
      </c>
      <c r="C14" s="16" t="s">
        <v>39</v>
      </c>
      <c r="D14" s="22">
        <v>42948</v>
      </c>
      <c r="E14" s="20" t="s">
        <v>273</v>
      </c>
      <c r="F14" s="22">
        <v>43497</v>
      </c>
      <c r="G14" s="23" t="s">
        <v>73</v>
      </c>
      <c r="H14" s="20" t="s">
        <v>74</v>
      </c>
      <c r="I14" s="23" t="s">
        <v>75</v>
      </c>
    </row>
    <row r="15" spans="1:9" ht="22.5" x14ac:dyDescent="0.25">
      <c r="A15" s="21" t="s">
        <v>83</v>
      </c>
      <c r="B15" s="20" t="s">
        <v>84</v>
      </c>
      <c r="C15" s="16" t="s">
        <v>39</v>
      </c>
      <c r="D15" s="22">
        <v>42979</v>
      </c>
      <c r="E15" s="20" t="s">
        <v>278</v>
      </c>
      <c r="F15" s="22">
        <v>43466</v>
      </c>
      <c r="G15" s="23" t="s">
        <v>82</v>
      </c>
      <c r="H15" s="20" t="s">
        <v>74</v>
      </c>
      <c r="I15" s="23" t="s">
        <v>75</v>
      </c>
    </row>
    <row r="16" spans="1:9" ht="22.5" x14ac:dyDescent="0.25">
      <c r="A16" s="21" t="s">
        <v>85</v>
      </c>
      <c r="B16" s="26" t="s">
        <v>86</v>
      </c>
      <c r="C16" s="16" t="s">
        <v>39</v>
      </c>
      <c r="D16" s="22">
        <v>42992</v>
      </c>
      <c r="E16" s="20" t="s">
        <v>279</v>
      </c>
      <c r="F16" s="22">
        <v>43448</v>
      </c>
      <c r="G16" s="23" t="s">
        <v>87</v>
      </c>
      <c r="H16" s="20" t="s">
        <v>74</v>
      </c>
      <c r="I16" s="23" t="s">
        <v>75</v>
      </c>
    </row>
    <row r="17" spans="1:9" ht="22.5" x14ac:dyDescent="0.25">
      <c r="A17" s="21" t="s">
        <v>88</v>
      </c>
      <c r="B17" s="20" t="s">
        <v>89</v>
      </c>
      <c r="C17" s="16" t="s">
        <v>39</v>
      </c>
      <c r="D17" s="22">
        <v>42767</v>
      </c>
      <c r="E17" s="20" t="s">
        <v>280</v>
      </c>
      <c r="F17" s="22">
        <v>43497</v>
      </c>
      <c r="G17" s="23" t="s">
        <v>52</v>
      </c>
      <c r="H17" s="20" t="s">
        <v>41</v>
      </c>
      <c r="I17" s="23" t="s">
        <v>90</v>
      </c>
    </row>
    <row r="18" spans="1:9" ht="22.5" x14ac:dyDescent="0.25">
      <c r="A18" s="25" t="s">
        <v>91</v>
      </c>
      <c r="B18" s="20" t="s">
        <v>92</v>
      </c>
      <c r="C18" s="16" t="s">
        <v>39</v>
      </c>
      <c r="D18" s="22">
        <v>42746</v>
      </c>
      <c r="E18" s="20" t="s">
        <v>278</v>
      </c>
      <c r="F18" s="22">
        <v>43231</v>
      </c>
      <c r="G18" s="23" t="s">
        <v>61</v>
      </c>
      <c r="H18" s="20" t="s">
        <v>41</v>
      </c>
      <c r="I18" s="23" t="s">
        <v>90</v>
      </c>
    </row>
    <row r="19" spans="1:9" ht="33.75" x14ac:dyDescent="0.25">
      <c r="A19" s="25" t="s">
        <v>93</v>
      </c>
      <c r="B19" s="20" t="s">
        <v>94</v>
      </c>
      <c r="C19" s="16" t="s">
        <v>39</v>
      </c>
      <c r="D19" s="22">
        <v>42776</v>
      </c>
      <c r="E19" s="20" t="s">
        <v>275</v>
      </c>
      <c r="F19" s="22">
        <v>43141</v>
      </c>
      <c r="G19" s="23" t="s">
        <v>95</v>
      </c>
      <c r="H19" s="20" t="s">
        <v>41</v>
      </c>
      <c r="I19" s="23" t="s">
        <v>90</v>
      </c>
    </row>
    <row r="20" spans="1:9" ht="33.75" x14ac:dyDescent="0.25">
      <c r="A20" s="21" t="s">
        <v>96</v>
      </c>
      <c r="B20" s="20" t="s">
        <v>97</v>
      </c>
      <c r="C20" s="16" t="s">
        <v>39</v>
      </c>
      <c r="D20" s="22">
        <v>42948</v>
      </c>
      <c r="E20" s="20" t="s">
        <v>275</v>
      </c>
      <c r="F20" s="22">
        <v>43313</v>
      </c>
      <c r="G20" s="23" t="s">
        <v>98</v>
      </c>
      <c r="H20" s="20" t="s">
        <v>41</v>
      </c>
      <c r="I20" s="23" t="s">
        <v>90</v>
      </c>
    </row>
    <row r="21" spans="1:9" ht="22.5" x14ac:dyDescent="0.25">
      <c r="A21" s="21" t="s">
        <v>99</v>
      </c>
      <c r="B21" s="20" t="s">
        <v>100</v>
      </c>
      <c r="C21" s="16" t="s">
        <v>39</v>
      </c>
      <c r="D21" s="22">
        <v>42948</v>
      </c>
      <c r="E21" s="20" t="s">
        <v>275</v>
      </c>
      <c r="F21" s="22">
        <v>43313</v>
      </c>
      <c r="G21" s="23" t="s">
        <v>98</v>
      </c>
      <c r="H21" s="20" t="s">
        <v>41</v>
      </c>
      <c r="I21" s="23" t="s">
        <v>90</v>
      </c>
    </row>
    <row r="22" spans="1:9" ht="33.75" x14ac:dyDescent="0.25">
      <c r="A22" s="21" t="s">
        <v>102</v>
      </c>
      <c r="B22" s="24" t="s">
        <v>103</v>
      </c>
      <c r="C22" s="16" t="s">
        <v>104</v>
      </c>
      <c r="D22" s="22" t="s">
        <v>70</v>
      </c>
      <c r="E22" s="22" t="s">
        <v>70</v>
      </c>
      <c r="F22" s="22" t="s">
        <v>70</v>
      </c>
      <c r="G22" s="23" t="s">
        <v>105</v>
      </c>
      <c r="H22" s="20" t="s">
        <v>41</v>
      </c>
      <c r="I22" s="23" t="s">
        <v>90</v>
      </c>
    </row>
    <row r="23" spans="1:9" ht="45" x14ac:dyDescent="0.25">
      <c r="A23" s="25" t="s">
        <v>106</v>
      </c>
      <c r="B23" s="20" t="s">
        <v>107</v>
      </c>
      <c r="C23" s="16" t="s">
        <v>39</v>
      </c>
      <c r="D23" s="22">
        <v>42746</v>
      </c>
      <c r="E23" s="20" t="s">
        <v>281</v>
      </c>
      <c r="F23" s="22">
        <v>43080</v>
      </c>
      <c r="G23" s="23" t="s">
        <v>108</v>
      </c>
      <c r="H23" s="20" t="s">
        <v>109</v>
      </c>
      <c r="I23" s="23" t="s">
        <v>110</v>
      </c>
    </row>
    <row r="24" spans="1:9" ht="22.5" x14ac:dyDescent="0.25">
      <c r="A24" s="21" t="s">
        <v>111</v>
      </c>
      <c r="B24" s="20" t="s">
        <v>112</v>
      </c>
      <c r="C24" s="16" t="s">
        <v>39</v>
      </c>
      <c r="D24" s="22">
        <v>42741</v>
      </c>
      <c r="E24" s="20" t="s">
        <v>273</v>
      </c>
      <c r="F24" s="22">
        <v>43287</v>
      </c>
      <c r="G24" s="23" t="s">
        <v>113</v>
      </c>
      <c r="H24" s="20" t="s">
        <v>109</v>
      </c>
      <c r="I24" s="23" t="s">
        <v>114</v>
      </c>
    </row>
    <row r="25" spans="1:9" ht="45" x14ac:dyDescent="0.25">
      <c r="A25" s="21" t="s">
        <v>115</v>
      </c>
      <c r="B25" s="20" t="s">
        <v>116</v>
      </c>
      <c r="C25" s="16" t="s">
        <v>39</v>
      </c>
      <c r="D25" s="22">
        <v>42795</v>
      </c>
      <c r="E25" s="20" t="s">
        <v>273</v>
      </c>
      <c r="F25" s="22">
        <v>43344</v>
      </c>
      <c r="G25" s="23" t="s">
        <v>117</v>
      </c>
      <c r="H25" s="20" t="s">
        <v>118</v>
      </c>
      <c r="I25" s="23" t="s">
        <v>119</v>
      </c>
    </row>
    <row r="26" spans="1:9" ht="22.5" x14ac:dyDescent="0.25">
      <c r="A26" s="21" t="s">
        <v>120</v>
      </c>
      <c r="B26" s="20" t="s">
        <v>121</v>
      </c>
      <c r="C26" s="16" t="s">
        <v>39</v>
      </c>
      <c r="D26" s="22">
        <v>42948</v>
      </c>
      <c r="E26" s="20" t="s">
        <v>275</v>
      </c>
      <c r="F26" s="22">
        <v>43313</v>
      </c>
      <c r="G26" s="23" t="s">
        <v>122</v>
      </c>
      <c r="H26" s="20" t="s">
        <v>118</v>
      </c>
      <c r="I26" s="23" t="s">
        <v>123</v>
      </c>
    </row>
    <row r="27" spans="1:9" ht="78.75" x14ac:dyDescent="0.25">
      <c r="A27" s="21" t="s">
        <v>124</v>
      </c>
      <c r="B27" s="20" t="s">
        <v>125</v>
      </c>
      <c r="C27" s="16" t="s">
        <v>39</v>
      </c>
      <c r="D27" s="22">
        <v>42917</v>
      </c>
      <c r="E27" s="20" t="s">
        <v>275</v>
      </c>
      <c r="F27" s="22">
        <v>43282</v>
      </c>
      <c r="G27" s="23" t="s">
        <v>126</v>
      </c>
      <c r="H27" s="20" t="s">
        <v>118</v>
      </c>
      <c r="I27" s="23" t="s">
        <v>123</v>
      </c>
    </row>
    <row r="28" spans="1:9" ht="22.5" x14ac:dyDescent="0.25">
      <c r="A28" s="21" t="s">
        <v>127</v>
      </c>
      <c r="B28" s="26" t="s">
        <v>128</v>
      </c>
      <c r="C28" s="16" t="s">
        <v>39</v>
      </c>
      <c r="D28" s="22">
        <v>42948</v>
      </c>
      <c r="E28" s="20" t="s">
        <v>275</v>
      </c>
      <c r="F28" s="22">
        <v>43313</v>
      </c>
      <c r="G28" s="23" t="s">
        <v>129</v>
      </c>
      <c r="H28" s="20" t="s">
        <v>118</v>
      </c>
      <c r="I28" s="23" t="s">
        <v>123</v>
      </c>
    </row>
    <row r="29" spans="1:9" ht="22.5" x14ac:dyDescent="0.25">
      <c r="A29" s="21" t="s">
        <v>130</v>
      </c>
      <c r="B29" s="26" t="s">
        <v>131</v>
      </c>
      <c r="C29" s="16" t="s">
        <v>39</v>
      </c>
      <c r="D29" s="22">
        <v>42767</v>
      </c>
      <c r="E29" s="20" t="s">
        <v>275</v>
      </c>
      <c r="F29" s="22">
        <v>43132</v>
      </c>
      <c r="G29" s="23" t="s">
        <v>132</v>
      </c>
      <c r="H29" s="20" t="s">
        <v>118</v>
      </c>
      <c r="I29" s="23" t="s">
        <v>123</v>
      </c>
    </row>
    <row r="30" spans="1:9" ht="33.75" x14ac:dyDescent="0.25">
      <c r="A30" s="21" t="s">
        <v>133</v>
      </c>
      <c r="B30" s="20" t="s">
        <v>134</v>
      </c>
      <c r="C30" s="16" t="s">
        <v>39</v>
      </c>
      <c r="D30" s="22">
        <v>42948</v>
      </c>
      <c r="E30" s="20" t="s">
        <v>282</v>
      </c>
      <c r="F30" s="22">
        <v>43191</v>
      </c>
      <c r="G30" s="23" t="s">
        <v>135</v>
      </c>
      <c r="H30" s="20" t="s">
        <v>118</v>
      </c>
      <c r="I30" s="23" t="s">
        <v>123</v>
      </c>
    </row>
    <row r="31" spans="1:9" ht="22.5" x14ac:dyDescent="0.25">
      <c r="A31" s="21" t="s">
        <v>136</v>
      </c>
      <c r="B31" s="26" t="s">
        <v>137</v>
      </c>
      <c r="C31" s="16" t="s">
        <v>39</v>
      </c>
      <c r="D31" s="22">
        <v>43160</v>
      </c>
      <c r="E31" s="20" t="s">
        <v>283</v>
      </c>
      <c r="F31" s="22">
        <v>43344</v>
      </c>
      <c r="G31" s="23" t="s">
        <v>138</v>
      </c>
      <c r="H31" s="20" t="s">
        <v>118</v>
      </c>
      <c r="I31" s="23" t="s">
        <v>123</v>
      </c>
    </row>
    <row r="32" spans="1:9" ht="22.5" x14ac:dyDescent="0.25">
      <c r="A32" s="21" t="s">
        <v>139</v>
      </c>
      <c r="B32" s="26" t="s">
        <v>140</v>
      </c>
      <c r="C32" s="16" t="s">
        <v>39</v>
      </c>
      <c r="D32" s="22">
        <v>42948</v>
      </c>
      <c r="E32" s="20" t="s">
        <v>283</v>
      </c>
      <c r="F32" s="22">
        <v>43132</v>
      </c>
      <c r="G32" s="23" t="s">
        <v>138</v>
      </c>
      <c r="H32" s="20" t="s">
        <v>118</v>
      </c>
      <c r="I32" s="23" t="s">
        <v>123</v>
      </c>
    </row>
    <row r="33" spans="1:9" ht="22.5" x14ac:dyDescent="0.25">
      <c r="A33" s="21" t="s">
        <v>141</v>
      </c>
      <c r="B33" s="26" t="s">
        <v>142</v>
      </c>
      <c r="C33" s="16" t="s">
        <v>39</v>
      </c>
      <c r="D33" s="22">
        <v>42993</v>
      </c>
      <c r="E33" s="20" t="s">
        <v>275</v>
      </c>
      <c r="F33" s="22">
        <v>43358</v>
      </c>
      <c r="G33" s="23" t="s">
        <v>143</v>
      </c>
      <c r="H33" s="20" t="s">
        <v>118</v>
      </c>
      <c r="I33" s="23" t="s">
        <v>123</v>
      </c>
    </row>
    <row r="34" spans="1:9" ht="22.5" x14ac:dyDescent="0.25">
      <c r="A34" s="21" t="s">
        <v>144</v>
      </c>
      <c r="B34" s="26" t="s">
        <v>145</v>
      </c>
      <c r="C34" s="16" t="s">
        <v>39</v>
      </c>
      <c r="D34" s="22">
        <v>42948</v>
      </c>
      <c r="E34" s="20" t="s">
        <v>284</v>
      </c>
      <c r="F34" s="22">
        <v>43221</v>
      </c>
      <c r="G34" s="23" t="s">
        <v>143</v>
      </c>
      <c r="H34" s="20" t="s">
        <v>118</v>
      </c>
      <c r="I34" s="23" t="s">
        <v>123</v>
      </c>
    </row>
    <row r="35" spans="1:9" ht="22.5" x14ac:dyDescent="0.25">
      <c r="A35" s="21" t="s">
        <v>146</v>
      </c>
      <c r="B35" s="26" t="s">
        <v>147</v>
      </c>
      <c r="C35" s="16" t="s">
        <v>39</v>
      </c>
      <c r="D35" s="22">
        <v>42948</v>
      </c>
      <c r="E35" s="20" t="s">
        <v>285</v>
      </c>
      <c r="F35" s="22">
        <v>43160</v>
      </c>
      <c r="G35" s="23" t="s">
        <v>143</v>
      </c>
      <c r="H35" s="20" t="s">
        <v>118</v>
      </c>
      <c r="I35" s="23" t="s">
        <v>123</v>
      </c>
    </row>
    <row r="36" spans="1:9" ht="22.5" x14ac:dyDescent="0.25">
      <c r="A36" s="25" t="s">
        <v>148</v>
      </c>
      <c r="B36" s="20" t="s">
        <v>149</v>
      </c>
      <c r="C36" s="16" t="s">
        <v>39</v>
      </c>
      <c r="D36" s="22">
        <v>42745</v>
      </c>
      <c r="E36" s="20" t="s">
        <v>275</v>
      </c>
      <c r="F36" s="22">
        <v>43110</v>
      </c>
      <c r="G36" s="23" t="s">
        <v>150</v>
      </c>
      <c r="H36" s="20" t="s">
        <v>151</v>
      </c>
      <c r="I36" s="23" t="s">
        <v>152</v>
      </c>
    </row>
    <row r="37" spans="1:9" ht="22.5" x14ac:dyDescent="0.25">
      <c r="A37" s="21" t="s">
        <v>153</v>
      </c>
      <c r="B37" s="20" t="s">
        <v>154</v>
      </c>
      <c r="C37" s="16" t="s">
        <v>39</v>
      </c>
      <c r="D37" s="22">
        <v>42745</v>
      </c>
      <c r="E37" s="20" t="s">
        <v>275</v>
      </c>
      <c r="F37" s="22">
        <v>43110</v>
      </c>
      <c r="G37" s="23" t="s">
        <v>150</v>
      </c>
      <c r="H37" s="20" t="s">
        <v>151</v>
      </c>
      <c r="I37" s="23" t="s">
        <v>152</v>
      </c>
    </row>
    <row r="38" spans="1:9" ht="22.5" x14ac:dyDescent="0.25">
      <c r="A38" s="25" t="s">
        <v>156</v>
      </c>
      <c r="B38" s="20" t="s">
        <v>157</v>
      </c>
      <c r="C38" s="16" t="s">
        <v>39</v>
      </c>
      <c r="D38" s="22">
        <v>42752</v>
      </c>
      <c r="E38" s="20" t="s">
        <v>279</v>
      </c>
      <c r="F38" s="22">
        <v>43207</v>
      </c>
      <c r="G38" s="23" t="s">
        <v>155</v>
      </c>
      <c r="H38" s="20" t="s">
        <v>151</v>
      </c>
      <c r="I38" s="23" t="s">
        <v>152</v>
      </c>
    </row>
    <row r="39" spans="1:9" ht="22.5" x14ac:dyDescent="0.25">
      <c r="A39" s="21" t="s">
        <v>158</v>
      </c>
      <c r="B39" s="20" t="s">
        <v>159</v>
      </c>
      <c r="C39" s="16" t="s">
        <v>39</v>
      </c>
      <c r="D39" s="22">
        <v>42755</v>
      </c>
      <c r="E39" s="20" t="s">
        <v>275</v>
      </c>
      <c r="F39" s="22">
        <v>43120</v>
      </c>
      <c r="G39" s="23" t="s">
        <v>160</v>
      </c>
      <c r="H39" s="20" t="s">
        <v>151</v>
      </c>
      <c r="I39" s="23" t="s">
        <v>152</v>
      </c>
    </row>
    <row r="40" spans="1:9" ht="22.5" x14ac:dyDescent="0.25">
      <c r="A40" s="21" t="s">
        <v>161</v>
      </c>
      <c r="B40" s="20" t="s">
        <v>162</v>
      </c>
      <c r="C40" s="16" t="s">
        <v>39</v>
      </c>
      <c r="D40" s="22">
        <v>42755</v>
      </c>
      <c r="E40" s="20" t="s">
        <v>275</v>
      </c>
      <c r="F40" s="22">
        <v>43120</v>
      </c>
      <c r="G40" s="23" t="s">
        <v>160</v>
      </c>
      <c r="H40" s="20" t="s">
        <v>151</v>
      </c>
      <c r="I40" s="23" t="s">
        <v>152</v>
      </c>
    </row>
    <row r="41" spans="1:9" ht="22.5" x14ac:dyDescent="0.25">
      <c r="A41" s="25" t="s">
        <v>163</v>
      </c>
      <c r="B41" s="20" t="s">
        <v>164</v>
      </c>
      <c r="C41" s="16" t="s">
        <v>39</v>
      </c>
      <c r="D41" s="22">
        <v>42747</v>
      </c>
      <c r="E41" s="20" t="s">
        <v>280</v>
      </c>
      <c r="F41" s="22">
        <v>43477</v>
      </c>
      <c r="G41" s="23" t="s">
        <v>165</v>
      </c>
      <c r="H41" s="20" t="s">
        <v>166</v>
      </c>
      <c r="I41" s="23" t="s">
        <v>167</v>
      </c>
    </row>
    <row r="42" spans="1:9" ht="22.5" x14ac:dyDescent="0.25">
      <c r="A42" s="21" t="s">
        <v>168</v>
      </c>
      <c r="B42" s="20" t="s">
        <v>169</v>
      </c>
      <c r="C42" s="16" t="s">
        <v>39</v>
      </c>
      <c r="D42" s="22">
        <v>42747</v>
      </c>
      <c r="E42" s="20" t="s">
        <v>275</v>
      </c>
      <c r="F42" s="22">
        <v>43112</v>
      </c>
      <c r="G42" s="23" t="s">
        <v>165</v>
      </c>
      <c r="H42" s="20" t="s">
        <v>166</v>
      </c>
      <c r="I42" s="23" t="s">
        <v>167</v>
      </c>
    </row>
    <row r="43" spans="1:9" ht="22.5" x14ac:dyDescent="0.25">
      <c r="A43" s="21" t="s">
        <v>170</v>
      </c>
      <c r="B43" s="20" t="s">
        <v>171</v>
      </c>
      <c r="C43" s="16" t="s">
        <v>39</v>
      </c>
      <c r="D43" s="22">
        <v>42979</v>
      </c>
      <c r="E43" s="20" t="s">
        <v>275</v>
      </c>
      <c r="F43" s="22">
        <v>43344</v>
      </c>
      <c r="G43" s="23" t="s">
        <v>101</v>
      </c>
      <c r="H43" s="20" t="s">
        <v>166</v>
      </c>
      <c r="I43" s="23" t="s">
        <v>167</v>
      </c>
    </row>
    <row r="44" spans="1:9" ht="22.5" x14ac:dyDescent="0.25">
      <c r="A44" s="21" t="s">
        <v>173</v>
      </c>
      <c r="B44" s="20" t="s">
        <v>174</v>
      </c>
      <c r="C44" s="16" t="s">
        <v>39</v>
      </c>
      <c r="D44" s="22">
        <v>42979</v>
      </c>
      <c r="E44" s="20" t="s">
        <v>275</v>
      </c>
      <c r="F44" s="22">
        <v>43344</v>
      </c>
      <c r="G44" s="23" t="s">
        <v>175</v>
      </c>
      <c r="H44" s="20" t="s">
        <v>166</v>
      </c>
      <c r="I44" s="23" t="s">
        <v>176</v>
      </c>
    </row>
    <row r="45" spans="1:9" ht="22.5" x14ac:dyDescent="0.25">
      <c r="A45" s="21" t="s">
        <v>177</v>
      </c>
      <c r="B45" s="20" t="s">
        <v>178</v>
      </c>
      <c r="C45" s="16" t="s">
        <v>39</v>
      </c>
      <c r="D45" s="22">
        <v>42979</v>
      </c>
      <c r="E45" s="20" t="s">
        <v>275</v>
      </c>
      <c r="F45" s="22">
        <v>43344</v>
      </c>
      <c r="G45" s="23" t="s">
        <v>101</v>
      </c>
      <c r="H45" s="20" t="s">
        <v>166</v>
      </c>
      <c r="I45" s="23" t="s">
        <v>167</v>
      </c>
    </row>
    <row r="46" spans="1:9" ht="22.5" x14ac:dyDescent="0.25">
      <c r="A46" s="21" t="s">
        <v>179</v>
      </c>
      <c r="B46" s="24" t="s">
        <v>180</v>
      </c>
      <c r="C46" s="16" t="s">
        <v>39</v>
      </c>
      <c r="D46" s="22">
        <v>42979</v>
      </c>
      <c r="E46" s="20" t="s">
        <v>286</v>
      </c>
      <c r="F46" s="22">
        <v>43405</v>
      </c>
      <c r="G46" s="23" t="s">
        <v>181</v>
      </c>
      <c r="H46" s="20" t="s">
        <v>166</v>
      </c>
      <c r="I46" s="23" t="s">
        <v>176</v>
      </c>
    </row>
    <row r="47" spans="1:9" ht="22.5" x14ac:dyDescent="0.25">
      <c r="A47" s="25" t="s">
        <v>182</v>
      </c>
      <c r="B47" s="20" t="s">
        <v>183</v>
      </c>
      <c r="C47" s="16" t="s">
        <v>39</v>
      </c>
      <c r="D47" s="22">
        <v>42870</v>
      </c>
      <c r="E47" s="20" t="s">
        <v>275</v>
      </c>
      <c r="F47" s="22">
        <v>43235</v>
      </c>
      <c r="G47" s="23" t="s">
        <v>184</v>
      </c>
      <c r="H47" s="20" t="s">
        <v>185</v>
      </c>
      <c r="I47" s="23" t="s">
        <v>186</v>
      </c>
    </row>
    <row r="48" spans="1:9" ht="22.5" x14ac:dyDescent="0.25">
      <c r="A48" s="25" t="s">
        <v>187</v>
      </c>
      <c r="B48" s="20" t="s">
        <v>188</v>
      </c>
      <c r="C48" s="16" t="s">
        <v>39</v>
      </c>
      <c r="D48" s="22">
        <v>42767</v>
      </c>
      <c r="E48" s="20" t="s">
        <v>275</v>
      </c>
      <c r="F48" s="22">
        <v>43132</v>
      </c>
      <c r="G48" s="23" t="s">
        <v>189</v>
      </c>
      <c r="H48" s="20" t="s">
        <v>185</v>
      </c>
      <c r="I48" s="23" t="s">
        <v>190</v>
      </c>
    </row>
    <row r="49" spans="1:9" ht="22.5" x14ac:dyDescent="0.25">
      <c r="A49" s="25" t="s">
        <v>191</v>
      </c>
      <c r="B49" s="20" t="s">
        <v>192</v>
      </c>
      <c r="C49" s="16" t="s">
        <v>39</v>
      </c>
      <c r="D49" s="22">
        <v>42767</v>
      </c>
      <c r="E49" s="20" t="s">
        <v>273</v>
      </c>
      <c r="F49" s="22">
        <v>43313</v>
      </c>
      <c r="G49" s="23" t="s">
        <v>193</v>
      </c>
      <c r="H49" s="20" t="s">
        <v>185</v>
      </c>
      <c r="I49" s="23" t="s">
        <v>190</v>
      </c>
    </row>
    <row r="50" spans="1:9" ht="22.5" x14ac:dyDescent="0.25">
      <c r="A50" s="21" t="s">
        <v>195</v>
      </c>
      <c r="B50" s="20" t="s">
        <v>196</v>
      </c>
      <c r="C50" s="16" t="s">
        <v>39</v>
      </c>
      <c r="D50" s="22">
        <v>42767</v>
      </c>
      <c r="E50" s="20" t="s">
        <v>275</v>
      </c>
      <c r="F50" s="22">
        <v>43132</v>
      </c>
      <c r="G50" s="23" t="s">
        <v>197</v>
      </c>
      <c r="H50" s="20" t="s">
        <v>185</v>
      </c>
      <c r="I50" s="23" t="s">
        <v>190</v>
      </c>
    </row>
    <row r="51" spans="1:9" ht="33.75" x14ac:dyDescent="0.25">
      <c r="A51" s="25" t="s">
        <v>198</v>
      </c>
      <c r="B51" s="20" t="s">
        <v>199</v>
      </c>
      <c r="C51" s="16" t="s">
        <v>39</v>
      </c>
      <c r="D51" s="22">
        <v>42795</v>
      </c>
      <c r="E51" s="20" t="s">
        <v>275</v>
      </c>
      <c r="F51" s="22">
        <v>43160</v>
      </c>
      <c r="G51" s="23" t="s">
        <v>172</v>
      </c>
      <c r="H51" s="20" t="s">
        <v>185</v>
      </c>
      <c r="I51" s="23" t="s">
        <v>190</v>
      </c>
    </row>
    <row r="52" spans="1:9" ht="56.25" x14ac:dyDescent="0.25">
      <c r="A52" s="25" t="s">
        <v>200</v>
      </c>
      <c r="B52" s="20" t="s">
        <v>201</v>
      </c>
      <c r="C52" s="16" t="s">
        <v>39</v>
      </c>
      <c r="D52" s="22">
        <v>42754</v>
      </c>
      <c r="E52" s="20" t="s">
        <v>275</v>
      </c>
      <c r="F52" s="22">
        <v>43119</v>
      </c>
      <c r="G52" s="23" t="s">
        <v>194</v>
      </c>
      <c r="H52" s="20" t="s">
        <v>185</v>
      </c>
      <c r="I52" s="23" t="s">
        <v>190</v>
      </c>
    </row>
    <row r="53" spans="1:9" ht="22.5" x14ac:dyDescent="0.25">
      <c r="A53" s="21" t="s">
        <v>203</v>
      </c>
      <c r="B53" s="20" t="s">
        <v>204</v>
      </c>
      <c r="C53" s="16" t="s">
        <v>39</v>
      </c>
      <c r="D53" s="22">
        <v>42754</v>
      </c>
      <c r="E53" s="20" t="s">
        <v>275</v>
      </c>
      <c r="F53" s="22">
        <v>43119</v>
      </c>
      <c r="G53" s="23" t="s">
        <v>194</v>
      </c>
      <c r="H53" s="20" t="s">
        <v>185</v>
      </c>
      <c r="I53" s="23" t="s">
        <v>190</v>
      </c>
    </row>
    <row r="54" spans="1:9" ht="33.75" x14ac:dyDescent="0.25">
      <c r="A54" s="21" t="s">
        <v>205</v>
      </c>
      <c r="B54" s="20" t="s">
        <v>206</v>
      </c>
      <c r="C54" s="16" t="s">
        <v>39</v>
      </c>
      <c r="D54" s="22">
        <v>42599</v>
      </c>
      <c r="E54" s="20" t="s">
        <v>287</v>
      </c>
      <c r="F54" s="22">
        <v>43513</v>
      </c>
      <c r="G54" s="23" t="s">
        <v>202</v>
      </c>
      <c r="H54" s="20" t="s">
        <v>185</v>
      </c>
      <c r="I54" s="23" t="s">
        <v>190</v>
      </c>
    </row>
    <row r="55" spans="1:9" ht="33.75" x14ac:dyDescent="0.25">
      <c r="A55" s="21" t="s">
        <v>207</v>
      </c>
      <c r="B55" s="20" t="s">
        <v>208</v>
      </c>
      <c r="C55" s="16" t="s">
        <v>39</v>
      </c>
      <c r="D55" s="22">
        <v>42739</v>
      </c>
      <c r="E55" s="20" t="s">
        <v>280</v>
      </c>
      <c r="F55" s="22">
        <v>43469</v>
      </c>
      <c r="G55" s="23" t="s">
        <v>209</v>
      </c>
      <c r="H55" s="20" t="s">
        <v>185</v>
      </c>
      <c r="I55" s="23" t="s">
        <v>190</v>
      </c>
    </row>
    <row r="56" spans="1:9" ht="22.5" x14ac:dyDescent="0.25">
      <c r="A56" s="21" t="s">
        <v>210</v>
      </c>
      <c r="B56" s="20" t="s">
        <v>211</v>
      </c>
      <c r="C56" s="16" t="s">
        <v>39</v>
      </c>
      <c r="D56" s="22">
        <v>42762</v>
      </c>
      <c r="E56" s="20" t="s">
        <v>273</v>
      </c>
      <c r="F56" s="22">
        <v>43308</v>
      </c>
      <c r="G56" s="23" t="s">
        <v>212</v>
      </c>
      <c r="H56" s="20" t="s">
        <v>185</v>
      </c>
      <c r="I56" s="23" t="s">
        <v>190</v>
      </c>
    </row>
    <row r="57" spans="1:9" ht="56.25" x14ac:dyDescent="0.25">
      <c r="A57" s="21" t="s">
        <v>213</v>
      </c>
      <c r="B57" s="20" t="s">
        <v>214</v>
      </c>
      <c r="C57" s="16" t="s">
        <v>39</v>
      </c>
      <c r="D57" s="22">
        <v>42795</v>
      </c>
      <c r="E57" s="20" t="s">
        <v>273</v>
      </c>
      <c r="F57" s="22">
        <v>43344</v>
      </c>
      <c r="G57" s="23" t="s">
        <v>189</v>
      </c>
      <c r="H57" s="20" t="s">
        <v>185</v>
      </c>
      <c r="I57" s="23" t="s">
        <v>190</v>
      </c>
    </row>
    <row r="58" spans="1:9" ht="22.5" x14ac:dyDescent="0.25">
      <c r="A58" s="21" t="s">
        <v>215</v>
      </c>
      <c r="B58" s="20" t="s">
        <v>216</v>
      </c>
      <c r="C58" s="16" t="s">
        <v>104</v>
      </c>
      <c r="D58" s="22">
        <v>42948</v>
      </c>
      <c r="E58" s="20" t="s">
        <v>275</v>
      </c>
      <c r="F58" s="22">
        <v>43313</v>
      </c>
      <c r="G58" s="23" t="s">
        <v>217</v>
      </c>
      <c r="H58" s="20" t="s">
        <v>185</v>
      </c>
      <c r="I58" s="23" t="s">
        <v>190</v>
      </c>
    </row>
    <row r="59" spans="1:9" ht="22.5" x14ac:dyDescent="0.25">
      <c r="A59" s="21" t="s">
        <v>218</v>
      </c>
      <c r="B59" s="20" t="s">
        <v>219</v>
      </c>
      <c r="C59" s="16" t="s">
        <v>104</v>
      </c>
      <c r="D59" s="22">
        <v>42948</v>
      </c>
      <c r="E59" s="20" t="s">
        <v>275</v>
      </c>
      <c r="F59" s="22">
        <v>43313</v>
      </c>
      <c r="G59" s="23" t="s">
        <v>217</v>
      </c>
      <c r="H59" s="20" t="s">
        <v>185</v>
      </c>
      <c r="I59" s="23" t="s">
        <v>190</v>
      </c>
    </row>
    <row r="60" spans="1:9" ht="33.75" x14ac:dyDescent="0.25">
      <c r="A60" s="25" t="s">
        <v>220</v>
      </c>
      <c r="B60" s="20" t="s">
        <v>221</v>
      </c>
      <c r="C60" s="16" t="s">
        <v>39</v>
      </c>
      <c r="D60" s="22">
        <v>42857</v>
      </c>
      <c r="E60" s="20" t="s">
        <v>275</v>
      </c>
      <c r="F60" s="22">
        <v>43222</v>
      </c>
      <c r="G60" s="23" t="s">
        <v>222</v>
      </c>
      <c r="H60" s="20" t="s">
        <v>223</v>
      </c>
      <c r="I60" s="23" t="s">
        <v>224</v>
      </c>
    </row>
    <row r="61" spans="1:9" ht="22.5" x14ac:dyDescent="0.25">
      <c r="A61" s="25" t="s">
        <v>225</v>
      </c>
      <c r="B61" s="20" t="s">
        <v>226</v>
      </c>
      <c r="C61" s="16" t="s">
        <v>39</v>
      </c>
      <c r="D61" s="22">
        <v>42857</v>
      </c>
      <c r="E61" s="20" t="s">
        <v>273</v>
      </c>
      <c r="F61" s="22">
        <v>43406</v>
      </c>
      <c r="G61" s="23" t="s">
        <v>222</v>
      </c>
      <c r="H61" s="20" t="s">
        <v>223</v>
      </c>
      <c r="I61" s="23" t="s">
        <v>224</v>
      </c>
    </row>
    <row r="62" spans="1:9" ht="22.5" x14ac:dyDescent="0.25">
      <c r="A62" s="25" t="s">
        <v>227</v>
      </c>
      <c r="B62" s="20" t="s">
        <v>228</v>
      </c>
      <c r="C62" s="16" t="s">
        <v>39</v>
      </c>
      <c r="D62" s="22">
        <v>42740</v>
      </c>
      <c r="E62" s="20" t="s">
        <v>280</v>
      </c>
      <c r="F62" s="22">
        <v>43470</v>
      </c>
      <c r="G62" s="23" t="s">
        <v>229</v>
      </c>
      <c r="H62" s="20" t="s">
        <v>231</v>
      </c>
      <c r="I62" s="23" t="s">
        <v>232</v>
      </c>
    </row>
    <row r="63" spans="1:9" ht="22.5" x14ac:dyDescent="0.25">
      <c r="A63" s="21" t="s">
        <v>233</v>
      </c>
      <c r="B63" s="20" t="s">
        <v>234</v>
      </c>
      <c r="C63" s="16" t="s">
        <v>39</v>
      </c>
      <c r="D63" s="22">
        <v>42747</v>
      </c>
      <c r="E63" s="20" t="s">
        <v>273</v>
      </c>
      <c r="F63" s="22">
        <v>43293</v>
      </c>
      <c r="G63" s="23" t="s">
        <v>235</v>
      </c>
      <c r="H63" s="20" t="s">
        <v>231</v>
      </c>
      <c r="I63" s="23" t="s">
        <v>232</v>
      </c>
    </row>
    <row r="64" spans="1:9" ht="33.75" x14ac:dyDescent="0.25">
      <c r="A64" s="25" t="s">
        <v>237</v>
      </c>
      <c r="B64" s="20" t="s">
        <v>238</v>
      </c>
      <c r="C64" s="16" t="s">
        <v>39</v>
      </c>
      <c r="D64" s="22">
        <v>42767</v>
      </c>
      <c r="E64" s="20" t="s">
        <v>273</v>
      </c>
      <c r="F64" s="22">
        <v>43313</v>
      </c>
      <c r="G64" s="23" t="s">
        <v>230</v>
      </c>
      <c r="H64" s="20" t="s">
        <v>231</v>
      </c>
      <c r="I64" s="23" t="s">
        <v>232</v>
      </c>
    </row>
    <row r="65" spans="1:9" ht="22.5" x14ac:dyDescent="0.25">
      <c r="A65" s="21" t="s">
        <v>239</v>
      </c>
      <c r="B65" s="20" t="s">
        <v>240</v>
      </c>
      <c r="C65" s="16" t="s">
        <v>39</v>
      </c>
      <c r="D65" s="22">
        <v>42747</v>
      </c>
      <c r="E65" s="20" t="s">
        <v>273</v>
      </c>
      <c r="F65" s="22">
        <v>43293</v>
      </c>
      <c r="G65" s="23" t="s">
        <v>230</v>
      </c>
      <c r="H65" s="20" t="s">
        <v>231</v>
      </c>
      <c r="I65" s="23" t="s">
        <v>232</v>
      </c>
    </row>
    <row r="66" spans="1:9" ht="33.75" x14ac:dyDescent="0.25">
      <c r="A66" s="21" t="s">
        <v>241</v>
      </c>
      <c r="B66" s="20" t="s">
        <v>242</v>
      </c>
      <c r="C66" s="16" t="s">
        <v>39</v>
      </c>
      <c r="D66" s="22">
        <v>42948</v>
      </c>
      <c r="E66" s="20" t="s">
        <v>280</v>
      </c>
      <c r="F66" s="22">
        <v>43678</v>
      </c>
      <c r="G66" s="23" t="s">
        <v>243</v>
      </c>
      <c r="H66" s="20" t="s">
        <v>231</v>
      </c>
      <c r="I66" s="23" t="s">
        <v>232</v>
      </c>
    </row>
    <row r="67" spans="1:9" ht="33.75" x14ac:dyDescent="0.25">
      <c r="A67" s="21" t="s">
        <v>245</v>
      </c>
      <c r="B67" s="20" t="s">
        <v>246</v>
      </c>
      <c r="C67" s="16" t="s">
        <v>39</v>
      </c>
      <c r="D67" s="22">
        <v>42979</v>
      </c>
      <c r="E67" s="20" t="s">
        <v>273</v>
      </c>
      <c r="F67" s="22">
        <v>43525</v>
      </c>
      <c r="G67" s="23" t="s">
        <v>244</v>
      </c>
      <c r="H67" s="20" t="s">
        <v>231</v>
      </c>
      <c r="I67" s="23" t="s">
        <v>232</v>
      </c>
    </row>
    <row r="68" spans="1:9" ht="22.5" x14ac:dyDescent="0.25">
      <c r="A68" s="21" t="s">
        <v>247</v>
      </c>
      <c r="B68" s="20" t="s">
        <v>248</v>
      </c>
      <c r="C68" s="16" t="s">
        <v>39</v>
      </c>
      <c r="D68" s="22">
        <v>42968</v>
      </c>
      <c r="E68" s="20" t="s">
        <v>279</v>
      </c>
      <c r="F68" s="22">
        <v>43425</v>
      </c>
      <c r="G68" s="23" t="s">
        <v>236</v>
      </c>
      <c r="H68" s="20" t="s">
        <v>231</v>
      </c>
      <c r="I68" s="23" t="s">
        <v>232</v>
      </c>
    </row>
    <row r="69" spans="1:9" ht="22.5" x14ac:dyDescent="0.25">
      <c r="A69" s="25" t="s">
        <v>249</v>
      </c>
      <c r="B69" s="20" t="s">
        <v>250</v>
      </c>
      <c r="C69" s="16" t="s">
        <v>39</v>
      </c>
      <c r="D69" s="22">
        <v>42751</v>
      </c>
      <c r="E69" s="20" t="s">
        <v>280</v>
      </c>
      <c r="F69" s="22">
        <v>43481</v>
      </c>
      <c r="G69" s="23" t="s">
        <v>58</v>
      </c>
      <c r="H69" s="20" t="s">
        <v>41</v>
      </c>
      <c r="I69" s="23" t="s">
        <v>252</v>
      </c>
    </row>
    <row r="70" spans="1:9" ht="22.5" x14ac:dyDescent="0.25">
      <c r="A70" s="21" t="s">
        <v>253</v>
      </c>
      <c r="B70" s="24" t="s">
        <v>254</v>
      </c>
      <c r="C70" s="16" t="s">
        <v>39</v>
      </c>
      <c r="D70" s="22" t="s">
        <v>70</v>
      </c>
      <c r="E70" s="22" t="s">
        <v>70</v>
      </c>
      <c r="F70" s="22" t="s">
        <v>70</v>
      </c>
      <c r="G70" s="23" t="s">
        <v>251</v>
      </c>
      <c r="H70" s="20" t="s">
        <v>41</v>
      </c>
      <c r="I70" s="23" t="s">
        <v>252</v>
      </c>
    </row>
    <row r="71" spans="1:9" ht="22.5" x14ac:dyDescent="0.25">
      <c r="A71" s="21" t="s">
        <v>255</v>
      </c>
      <c r="B71" s="20" t="s">
        <v>256</v>
      </c>
      <c r="C71" s="16" t="s">
        <v>39</v>
      </c>
      <c r="D71" s="22">
        <v>42740</v>
      </c>
      <c r="E71" s="20" t="s">
        <v>275</v>
      </c>
      <c r="F71" s="22">
        <v>43105</v>
      </c>
      <c r="G71" s="23" t="s">
        <v>257</v>
      </c>
      <c r="H71" s="20" t="s">
        <v>41</v>
      </c>
      <c r="I71" s="23" t="s">
        <v>258</v>
      </c>
    </row>
    <row r="72" spans="1:9" ht="33.75" x14ac:dyDescent="0.25">
      <c r="A72" s="21" t="s">
        <v>259</v>
      </c>
      <c r="B72" s="20" t="s">
        <v>260</v>
      </c>
      <c r="C72" s="16" t="s">
        <v>39</v>
      </c>
      <c r="D72" s="22">
        <v>42751</v>
      </c>
      <c r="E72" s="20" t="s">
        <v>273</v>
      </c>
      <c r="F72" s="22">
        <v>43297</v>
      </c>
      <c r="G72" s="23" t="s">
        <v>303</v>
      </c>
      <c r="H72" s="20" t="s">
        <v>41</v>
      </c>
      <c r="I72" s="23" t="s">
        <v>258</v>
      </c>
    </row>
    <row r="73" spans="1:9" ht="22.5" x14ac:dyDescent="0.25">
      <c r="A73" s="25" t="s">
        <v>261</v>
      </c>
      <c r="B73" s="20" t="s">
        <v>262</v>
      </c>
      <c r="C73" s="16" t="s">
        <v>39</v>
      </c>
      <c r="D73" s="22">
        <v>42767</v>
      </c>
      <c r="E73" s="20" t="s">
        <v>280</v>
      </c>
      <c r="F73" s="22">
        <v>43497</v>
      </c>
      <c r="G73" s="23" t="s">
        <v>263</v>
      </c>
      <c r="H73" s="20" t="s">
        <v>185</v>
      </c>
      <c r="I73" s="23" t="s">
        <v>264</v>
      </c>
    </row>
    <row r="74" spans="1:9" ht="33.75" x14ac:dyDescent="0.25">
      <c r="A74" s="21" t="s">
        <v>265</v>
      </c>
      <c r="B74" s="20" t="s">
        <v>266</v>
      </c>
      <c r="C74" s="16" t="s">
        <v>39</v>
      </c>
      <c r="D74" s="22">
        <v>42748</v>
      </c>
      <c r="E74" s="20" t="s">
        <v>280</v>
      </c>
      <c r="F74" s="22">
        <v>43478</v>
      </c>
      <c r="G74" s="23" t="s">
        <v>267</v>
      </c>
      <c r="H74" s="20" t="s">
        <v>185</v>
      </c>
      <c r="I74" s="23" t="s">
        <v>264</v>
      </c>
    </row>
    <row r="75" spans="1:9" ht="22.5" x14ac:dyDescent="0.25">
      <c r="A75" s="25" t="s">
        <v>268</v>
      </c>
      <c r="B75" s="20" t="s">
        <v>269</v>
      </c>
      <c r="C75" s="16" t="s">
        <v>39</v>
      </c>
      <c r="D75" s="22">
        <v>42795</v>
      </c>
      <c r="E75" s="20" t="s">
        <v>273</v>
      </c>
      <c r="F75" s="22">
        <v>43344</v>
      </c>
      <c r="G75" s="23" t="s">
        <v>270</v>
      </c>
      <c r="H75" s="20" t="s">
        <v>185</v>
      </c>
      <c r="I75" s="23" t="s">
        <v>264</v>
      </c>
    </row>
    <row r="76" spans="1:9" ht="33.75" x14ac:dyDescent="0.25">
      <c r="A76" s="21" t="s">
        <v>271</v>
      </c>
      <c r="B76" s="20" t="s">
        <v>272</v>
      </c>
      <c r="C76" s="16" t="s">
        <v>39</v>
      </c>
      <c r="D76" s="22">
        <v>42979</v>
      </c>
      <c r="E76" s="20" t="s">
        <v>280</v>
      </c>
      <c r="F76" s="22">
        <v>43709</v>
      </c>
      <c r="G76" s="23" t="s">
        <v>263</v>
      </c>
      <c r="H76" s="20" t="s">
        <v>185</v>
      </c>
      <c r="I76" s="23" t="s">
        <v>264</v>
      </c>
    </row>
  </sheetData>
  <sheetProtection algorithmName="SHA-512" hashValue="j/jmbTbwPTWalekKMvkQzhjqT6Ohch5WucSPNtHrpklNj7FwUH2FTlUjGz6/cD6eooeZ26fk+OqUoPcskW5DOg==" saltValue="T1r5nkL1b7Uv9h0dhAHwu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Informe</vt:lpstr>
      <vt:lpstr>Base</vt:lpstr>
      <vt:lpstr>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Lenin Espinosa</dc:creator>
  <cp:lastModifiedBy>Oscar Lenin Espinosa</cp:lastModifiedBy>
  <cp:lastPrinted>2018-02-19T17:46:14Z</cp:lastPrinted>
  <dcterms:created xsi:type="dcterms:W3CDTF">2017-07-05T20:16:18Z</dcterms:created>
  <dcterms:modified xsi:type="dcterms:W3CDTF">2018-03-05T14:57:26Z</dcterms:modified>
</cp:coreProperties>
</file>