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nfile01\DITC\CONVOCATORIAS\5. Quinta Convocatoria\Formularios y documentos\"/>
    </mc:Choice>
  </mc:AlternateContent>
  <bookViews>
    <workbookView xWindow="30945" yWindow="-4605" windowWidth="24240" windowHeight="13740" tabRatio="658"/>
  </bookViews>
  <sheets>
    <sheet name="Glosario" sheetId="17" r:id="rId1"/>
    <sheet name="Sintesis" sheetId="19" r:id="rId2"/>
    <sheet name="Presupuesto detallado Gasto" sheetId="15" r:id="rId3"/>
    <sheet name="Presupuesto Equipos Mayores" sheetId="18" r:id="rId4"/>
    <sheet name="Gantt" sheetId="20" r:id="rId5"/>
  </sheets>
  <definedNames>
    <definedName name="_xlnm.Print_Area" localSheetId="4">Gantt!$B$4:$AB$19</definedName>
    <definedName name="_xlnm.Print_Area" localSheetId="0">Glosario!$A$1:$G$11</definedName>
    <definedName name="_xlnm.Print_Area" localSheetId="2">'Presupuesto detallado Gasto'!$A$4:$N$113</definedName>
    <definedName name="_xlnm.Print_Area" localSheetId="3">'Presupuesto Equipos Mayores'!$A$4:$N$27</definedName>
    <definedName name="_xlnm.Print_Area" localSheetId="1">Sintesis!$B$2:$G$42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9" l="1"/>
  <c r="F20" i="19"/>
  <c r="C20" i="19"/>
  <c r="F19" i="19" l="1"/>
  <c r="E19" i="19" l="1"/>
  <c r="D19" i="19"/>
  <c r="C19" i="19"/>
  <c r="E17" i="19"/>
  <c r="D17" i="19"/>
  <c r="C17" i="19"/>
  <c r="E16" i="19"/>
  <c r="D16" i="19"/>
  <c r="C16" i="19"/>
  <c r="E15" i="19"/>
  <c r="D15" i="19"/>
  <c r="C15" i="19"/>
  <c r="E14" i="19"/>
  <c r="D14" i="19"/>
  <c r="C14" i="19"/>
  <c r="E13" i="19"/>
  <c r="F13" i="19" s="1"/>
  <c r="D13" i="19"/>
  <c r="C13" i="19"/>
  <c r="F39" i="19"/>
  <c r="E39" i="19"/>
  <c r="D39" i="19"/>
  <c r="C39" i="19"/>
  <c r="G32" i="19"/>
  <c r="C32" i="19"/>
  <c r="C31" i="19"/>
  <c r="C30" i="19"/>
  <c r="G30" i="19"/>
  <c r="F29" i="19"/>
  <c r="E29" i="19"/>
  <c r="D29" i="19"/>
  <c r="C29" i="19"/>
  <c r="M111" i="15"/>
  <c r="L111" i="15"/>
  <c r="K111" i="15"/>
  <c r="J111" i="15"/>
  <c r="I111" i="15"/>
  <c r="H111" i="15"/>
  <c r="G111" i="15"/>
  <c r="F111" i="15"/>
  <c r="M108" i="15" l="1"/>
  <c r="L108" i="15"/>
  <c r="K108" i="15"/>
  <c r="J108" i="15"/>
  <c r="I108" i="15"/>
  <c r="H108" i="15"/>
  <c r="G108" i="15"/>
  <c r="F108" i="15"/>
  <c r="M107" i="15"/>
  <c r="L107" i="15"/>
  <c r="K107" i="15"/>
  <c r="J107" i="15"/>
  <c r="I107" i="15"/>
  <c r="H107" i="15"/>
  <c r="G107" i="15"/>
  <c r="F107" i="15"/>
  <c r="E108" i="15"/>
  <c r="E106" i="15"/>
  <c r="N106" i="15" s="1"/>
  <c r="E105" i="15"/>
  <c r="N105" i="15" s="1"/>
  <c r="E104" i="15"/>
  <c r="N104" i="15" s="1"/>
  <c r="E103" i="15"/>
  <c r="N103" i="15" s="1"/>
  <c r="E102" i="15"/>
  <c r="N102" i="15" s="1"/>
  <c r="E101" i="15"/>
  <c r="N101" i="15" s="1"/>
  <c r="E100" i="15"/>
  <c r="N100" i="15" s="1"/>
  <c r="E99" i="15"/>
  <c r="N99" i="15" s="1"/>
  <c r="E98" i="15"/>
  <c r="N98" i="15" s="1"/>
  <c r="E97" i="15"/>
  <c r="N97" i="15" s="1"/>
  <c r="E96" i="15"/>
  <c r="N96" i="15" s="1"/>
  <c r="E95" i="15"/>
  <c r="N95" i="15" s="1"/>
  <c r="E94" i="15"/>
  <c r="N94" i="15" s="1"/>
  <c r="E93" i="15"/>
  <c r="N93" i="15" s="1"/>
  <c r="E92" i="15"/>
  <c r="N92" i="15" s="1"/>
  <c r="E85" i="15"/>
  <c r="N85" i="15" s="1"/>
  <c r="E84" i="15"/>
  <c r="N84" i="15" s="1"/>
  <c r="E83" i="15"/>
  <c r="N83" i="15" s="1"/>
  <c r="E82" i="15"/>
  <c r="N82" i="15" s="1"/>
  <c r="E81" i="15"/>
  <c r="N81" i="15" s="1"/>
  <c r="E80" i="15"/>
  <c r="N80" i="15" s="1"/>
  <c r="E79" i="15"/>
  <c r="N79" i="15" s="1"/>
  <c r="E78" i="15"/>
  <c r="N78" i="15" s="1"/>
  <c r="E77" i="15"/>
  <c r="N77" i="15" s="1"/>
  <c r="E76" i="15"/>
  <c r="N76" i="15" s="1"/>
  <c r="E75" i="15"/>
  <c r="N75" i="15" s="1"/>
  <c r="E74" i="15"/>
  <c r="N74" i="15" s="1"/>
  <c r="E73" i="15"/>
  <c r="N73" i="15" s="1"/>
  <c r="E72" i="15"/>
  <c r="N72" i="15" s="1"/>
  <c r="E71" i="15"/>
  <c r="N71" i="15" s="1"/>
  <c r="E64" i="15"/>
  <c r="N64" i="15" s="1"/>
  <c r="E63" i="15"/>
  <c r="N63" i="15" s="1"/>
  <c r="E62" i="15"/>
  <c r="N62" i="15" s="1"/>
  <c r="E61" i="15"/>
  <c r="N61" i="15" s="1"/>
  <c r="E60" i="15"/>
  <c r="N60" i="15" s="1"/>
  <c r="E59" i="15"/>
  <c r="N59" i="15" s="1"/>
  <c r="E58" i="15"/>
  <c r="N58" i="15" s="1"/>
  <c r="E57" i="15"/>
  <c r="N57" i="15" s="1"/>
  <c r="E56" i="15"/>
  <c r="N56" i="15" s="1"/>
  <c r="E55" i="15"/>
  <c r="N55" i="15" s="1"/>
  <c r="E54" i="15"/>
  <c r="N54" i="15" s="1"/>
  <c r="E53" i="15"/>
  <c r="N53" i="15" s="1"/>
  <c r="E52" i="15"/>
  <c r="N52" i="15" s="1"/>
  <c r="E51" i="15"/>
  <c r="N51" i="15" s="1"/>
  <c r="E50" i="15"/>
  <c r="N50" i="15" s="1"/>
  <c r="E43" i="15"/>
  <c r="N43" i="15" s="1"/>
  <c r="E42" i="15"/>
  <c r="N42" i="15" s="1"/>
  <c r="E41" i="15"/>
  <c r="N41" i="15" s="1"/>
  <c r="E40" i="15"/>
  <c r="N40" i="15" s="1"/>
  <c r="E39" i="15"/>
  <c r="N39" i="15" s="1"/>
  <c r="E38" i="15"/>
  <c r="N38" i="15" s="1"/>
  <c r="E37" i="15"/>
  <c r="N37" i="15" s="1"/>
  <c r="E36" i="15"/>
  <c r="N36" i="15" s="1"/>
  <c r="E35" i="15"/>
  <c r="N35" i="15" s="1"/>
  <c r="E34" i="15"/>
  <c r="N34" i="15" s="1"/>
  <c r="E33" i="15"/>
  <c r="N33" i="15" s="1"/>
  <c r="E32" i="15"/>
  <c r="N32" i="15" s="1"/>
  <c r="E31" i="15"/>
  <c r="N31" i="15" s="1"/>
  <c r="E30" i="15"/>
  <c r="N30" i="15" s="1"/>
  <c r="E29" i="15"/>
  <c r="N29" i="15" s="1"/>
  <c r="E8" i="15"/>
  <c r="N8" i="15" s="1"/>
  <c r="E9" i="15"/>
  <c r="N9" i="15" s="1"/>
  <c r="E10" i="15"/>
  <c r="N10" i="15" s="1"/>
  <c r="E11" i="15"/>
  <c r="N11" i="15" s="1"/>
  <c r="E12" i="15"/>
  <c r="N12" i="15" s="1"/>
  <c r="E13" i="15"/>
  <c r="N13" i="15" s="1"/>
  <c r="E14" i="15"/>
  <c r="N14" i="15" s="1"/>
  <c r="E15" i="15"/>
  <c r="N15" i="15" s="1"/>
  <c r="E16" i="15"/>
  <c r="N16" i="15" s="1"/>
  <c r="E17" i="15"/>
  <c r="N17" i="15" s="1"/>
  <c r="E18" i="15"/>
  <c r="N18" i="15" s="1"/>
  <c r="E19" i="15"/>
  <c r="N19" i="15" s="1"/>
  <c r="E20" i="15"/>
  <c r="N20" i="15" s="1"/>
  <c r="E21" i="15"/>
  <c r="N21" i="15" s="1"/>
  <c r="E22" i="15"/>
  <c r="N22" i="15" s="1"/>
  <c r="E107" i="15" l="1"/>
  <c r="N107" i="15" s="1"/>
  <c r="E11" i="18"/>
  <c r="N11" i="18" s="1"/>
  <c r="E12" i="18"/>
  <c r="N12" i="18" s="1"/>
  <c r="E13" i="18"/>
  <c r="N13" i="18" s="1"/>
  <c r="E8" i="18"/>
  <c r="E9" i="18"/>
  <c r="E10" i="18"/>
  <c r="E14" i="18"/>
  <c r="E15" i="18"/>
  <c r="E16" i="18"/>
  <c r="E17" i="18"/>
  <c r="E19" i="18" l="1"/>
  <c r="AB54" i="20"/>
  <c r="AB53" i="20"/>
  <c r="AB52" i="20"/>
  <c r="AB51" i="20"/>
  <c r="AB50" i="20"/>
  <c r="AB49" i="20"/>
  <c r="AB48" i="20"/>
  <c r="AB47" i="20"/>
  <c r="AB46" i="20"/>
  <c r="AB45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B42" i="20"/>
  <c r="AB41" i="20"/>
  <c r="AB40" i="20"/>
  <c r="AB39" i="20"/>
  <c r="AB38" i="20"/>
  <c r="AB37" i="20"/>
  <c r="AB36" i="20"/>
  <c r="AB35" i="20"/>
  <c r="AB34" i="20"/>
  <c r="AB3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B30" i="20"/>
  <c r="AB29" i="20"/>
  <c r="AB28" i="20"/>
  <c r="AB27" i="20"/>
  <c r="AB26" i="20"/>
  <c r="AB25" i="20"/>
  <c r="AB24" i="20"/>
  <c r="AB23" i="20"/>
  <c r="AB22" i="20"/>
  <c r="AB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AB32" i="20" l="1"/>
  <c r="AB44" i="20"/>
  <c r="AB20" i="20"/>
  <c r="F19" i="18" l="1"/>
  <c r="M87" i="15" l="1"/>
  <c r="L87" i="15"/>
  <c r="K87" i="15"/>
  <c r="J87" i="15"/>
  <c r="I87" i="15"/>
  <c r="H87" i="15"/>
  <c r="G87" i="15"/>
  <c r="F87" i="15"/>
  <c r="M86" i="15"/>
  <c r="F38" i="19" s="1"/>
  <c r="L86" i="15"/>
  <c r="E38" i="19" s="1"/>
  <c r="K86" i="15"/>
  <c r="D38" i="19" s="1"/>
  <c r="J86" i="15"/>
  <c r="C38" i="19" s="1"/>
  <c r="I86" i="15"/>
  <c r="F28" i="19" s="1"/>
  <c r="H86" i="15"/>
  <c r="E28" i="19" s="1"/>
  <c r="G86" i="15"/>
  <c r="D28" i="19" s="1"/>
  <c r="F86" i="15"/>
  <c r="C28" i="19" s="1"/>
  <c r="M66" i="15"/>
  <c r="L66" i="15"/>
  <c r="K66" i="15"/>
  <c r="J66" i="15"/>
  <c r="I66" i="15"/>
  <c r="H66" i="15"/>
  <c r="G66" i="15"/>
  <c r="F66" i="15"/>
  <c r="M65" i="15"/>
  <c r="F37" i="19" s="1"/>
  <c r="L65" i="15"/>
  <c r="E37" i="19" s="1"/>
  <c r="K65" i="15"/>
  <c r="D37" i="19" s="1"/>
  <c r="J65" i="15"/>
  <c r="C37" i="19" s="1"/>
  <c r="I65" i="15"/>
  <c r="F27" i="19" s="1"/>
  <c r="H65" i="15"/>
  <c r="E27" i="19" s="1"/>
  <c r="G65" i="15"/>
  <c r="D27" i="19" s="1"/>
  <c r="F65" i="15"/>
  <c r="C27" i="19" s="1"/>
  <c r="M45" i="15"/>
  <c r="L45" i="15"/>
  <c r="K45" i="15"/>
  <c r="J45" i="15"/>
  <c r="I45" i="15"/>
  <c r="H45" i="15"/>
  <c r="G45" i="15"/>
  <c r="F45" i="15"/>
  <c r="M44" i="15"/>
  <c r="F36" i="19" s="1"/>
  <c r="L44" i="15"/>
  <c r="E36" i="19" s="1"/>
  <c r="K44" i="15"/>
  <c r="D36" i="19" s="1"/>
  <c r="J44" i="15"/>
  <c r="C36" i="19" s="1"/>
  <c r="I44" i="15"/>
  <c r="F26" i="19" s="1"/>
  <c r="H44" i="15"/>
  <c r="E26" i="19" s="1"/>
  <c r="G44" i="15"/>
  <c r="D26" i="19" s="1"/>
  <c r="F44" i="15"/>
  <c r="C26" i="19" s="1"/>
  <c r="G36" i="19" l="1"/>
  <c r="G37" i="19"/>
  <c r="G38" i="19"/>
  <c r="G39" i="19"/>
  <c r="G27" i="19"/>
  <c r="G29" i="19"/>
  <c r="G28" i="19"/>
  <c r="G26" i="19"/>
  <c r="E87" i="15"/>
  <c r="E66" i="15"/>
  <c r="E45" i="15"/>
  <c r="F14" i="19" l="1"/>
  <c r="F17" i="19"/>
  <c r="F16" i="19"/>
  <c r="F15" i="19"/>
  <c r="A109" i="15"/>
  <c r="A88" i="15"/>
  <c r="K88" i="15"/>
  <c r="G88" i="15"/>
  <c r="A67" i="15"/>
  <c r="K67" i="15"/>
  <c r="G67" i="15"/>
  <c r="A46" i="15"/>
  <c r="L46" i="15"/>
  <c r="K46" i="15"/>
  <c r="H46" i="15"/>
  <c r="A25" i="15"/>
  <c r="F24" i="15"/>
  <c r="F23" i="15"/>
  <c r="C25" i="19" s="1"/>
  <c r="G23" i="15"/>
  <c r="D25" i="19" s="1"/>
  <c r="H23" i="15"/>
  <c r="E25" i="19" s="1"/>
  <c r="E30" i="19" s="1"/>
  <c r="I23" i="15"/>
  <c r="F25" i="19" s="1"/>
  <c r="F30" i="19" s="1"/>
  <c r="J23" i="15"/>
  <c r="C35" i="19" s="1"/>
  <c r="K23" i="15"/>
  <c r="D35" i="19" s="1"/>
  <c r="L23" i="15"/>
  <c r="E35" i="19" s="1"/>
  <c r="E40" i="19" s="1"/>
  <c r="M23" i="15"/>
  <c r="F35" i="19" s="1"/>
  <c r="F40" i="19" s="1"/>
  <c r="G24" i="15"/>
  <c r="H24" i="15"/>
  <c r="I24" i="15"/>
  <c r="J24" i="15"/>
  <c r="K24" i="15"/>
  <c r="L24" i="15"/>
  <c r="M24" i="15"/>
  <c r="E24" i="15"/>
  <c r="E23" i="15" l="1"/>
  <c r="E111" i="15" s="1"/>
  <c r="E18" i="19"/>
  <c r="D40" i="19"/>
  <c r="D18" i="19"/>
  <c r="D30" i="19"/>
  <c r="C40" i="19"/>
  <c r="G35" i="19"/>
  <c r="E44" i="15"/>
  <c r="E46" i="15" s="1"/>
  <c r="G25" i="19"/>
  <c r="E86" i="15"/>
  <c r="E88" i="15" s="1"/>
  <c r="E65" i="15"/>
  <c r="E67" i="15" s="1"/>
  <c r="F112" i="15"/>
  <c r="J112" i="15"/>
  <c r="F109" i="15"/>
  <c r="J109" i="15"/>
  <c r="K112" i="15"/>
  <c r="G112" i="15"/>
  <c r="L112" i="15"/>
  <c r="H112" i="15"/>
  <c r="M112" i="15"/>
  <c r="I112" i="15"/>
  <c r="E112" i="15"/>
  <c r="F67" i="15"/>
  <c r="J67" i="15"/>
  <c r="F88" i="15"/>
  <c r="J88" i="15"/>
  <c r="N87" i="15"/>
  <c r="G109" i="15"/>
  <c r="K109" i="15"/>
  <c r="N108" i="15"/>
  <c r="H67" i="15"/>
  <c r="L67" i="15"/>
  <c r="H88" i="15"/>
  <c r="L88" i="15"/>
  <c r="H109" i="15"/>
  <c r="L109" i="15"/>
  <c r="F46" i="15"/>
  <c r="J46" i="15"/>
  <c r="I88" i="15"/>
  <c r="M88" i="15"/>
  <c r="I109" i="15"/>
  <c r="M109" i="15"/>
  <c r="G46" i="15"/>
  <c r="N66" i="15"/>
  <c r="I67" i="15"/>
  <c r="M67" i="15"/>
  <c r="N45" i="15"/>
  <c r="I46" i="15"/>
  <c r="M46" i="15"/>
  <c r="E113" i="15" l="1"/>
  <c r="N86" i="15"/>
  <c r="N44" i="15"/>
  <c r="G40" i="19"/>
  <c r="N65" i="15"/>
  <c r="C18" i="19"/>
  <c r="F18" i="19"/>
  <c r="E109" i="15"/>
  <c r="N109" i="15" s="1"/>
  <c r="G113" i="15"/>
  <c r="K113" i="15"/>
  <c r="H113" i="15"/>
  <c r="J113" i="15"/>
  <c r="F113" i="15"/>
  <c r="L113" i="15"/>
  <c r="M113" i="15"/>
  <c r="I113" i="15"/>
  <c r="N88" i="15"/>
  <c r="N46" i="15"/>
  <c r="N67" i="15"/>
  <c r="G19" i="18"/>
  <c r="D31" i="19" s="1"/>
  <c r="H19" i="18"/>
  <c r="E31" i="19" s="1"/>
  <c r="E32" i="19" s="1"/>
  <c r="I19" i="18"/>
  <c r="F31" i="19" s="1"/>
  <c r="F32" i="19" s="1"/>
  <c r="J19" i="18"/>
  <c r="C41" i="19" s="1"/>
  <c r="K19" i="18"/>
  <c r="D41" i="19" s="1"/>
  <c r="L19" i="18"/>
  <c r="E41" i="19" s="1"/>
  <c r="E42" i="19" s="1"/>
  <c r="M19" i="18"/>
  <c r="F41" i="19" s="1"/>
  <c r="F42" i="19" s="1"/>
  <c r="N14" i="18"/>
  <c r="N9" i="18"/>
  <c r="N10" i="18"/>
  <c r="N15" i="18"/>
  <c r="N16" i="18"/>
  <c r="N17" i="18"/>
  <c r="N8" i="18"/>
  <c r="E20" i="19" l="1"/>
  <c r="D42" i="19"/>
  <c r="C42" i="19"/>
  <c r="G41" i="19"/>
  <c r="D32" i="19"/>
  <c r="G31" i="19"/>
  <c r="N19" i="18"/>
  <c r="N24" i="15"/>
  <c r="G42" i="19" l="1"/>
  <c r="D20" i="19"/>
  <c r="N112" i="15"/>
  <c r="K25" i="15" l="1"/>
  <c r="I25" i="15"/>
  <c r="M25" i="15"/>
  <c r="H25" i="15"/>
  <c r="G25" i="15"/>
  <c r="L25" i="15"/>
  <c r="J25" i="15"/>
  <c r="E25" i="15" l="1"/>
  <c r="N111" i="15"/>
  <c r="N23" i="15" l="1"/>
  <c r="F25" i="15"/>
  <c r="N113" i="15" l="1"/>
  <c r="C10" i="19" s="1"/>
  <c r="N25" i="15"/>
  <c r="AB16" i="20"/>
  <c r="AB12" i="20"/>
  <c r="AB15" i="20"/>
  <c r="AB17" i="20"/>
  <c r="AB9" i="20"/>
  <c r="AB10" i="20"/>
  <c r="AB14" i="20"/>
  <c r="AB18" i="20"/>
  <c r="AB11" i="20"/>
  <c r="D8" i="20"/>
  <c r="AB8" i="20" s="1"/>
  <c r="AB13" i="20"/>
</calcChain>
</file>

<file path=xl/sharedStrings.xml><?xml version="1.0" encoding="utf-8"?>
<sst xmlns="http://schemas.openxmlformats.org/spreadsheetml/2006/main" count="291" uniqueCount="111">
  <si>
    <t>Responsable</t>
  </si>
  <si>
    <t xml:space="preserve">Cronograma </t>
  </si>
  <si>
    <t xml:space="preserve">Duración de la actividad </t>
  </si>
  <si>
    <t xml:space="preserve">Insumos </t>
  </si>
  <si>
    <t xml:space="preserve">Concepto </t>
  </si>
  <si>
    <t xml:space="preserve">TOTAL GENERAL </t>
  </si>
  <si>
    <t xml:space="preserve">Control </t>
  </si>
  <si>
    <t>Viajes técnicos</t>
  </si>
  <si>
    <t>Objetivo / Actividades</t>
  </si>
  <si>
    <t>Servicios profesionales</t>
  </si>
  <si>
    <t>Viajes Técnicos</t>
  </si>
  <si>
    <t>Total Equipos</t>
  </si>
  <si>
    <t>Presupuesto detallado</t>
  </si>
  <si>
    <t>GLOSARIO</t>
  </si>
  <si>
    <t>Item</t>
  </si>
  <si>
    <t>Descripción</t>
  </si>
  <si>
    <t>Insumos</t>
  </si>
  <si>
    <t>Servicios Profesionales</t>
  </si>
  <si>
    <t>Equipos Menores</t>
  </si>
  <si>
    <t>Otros Gastos</t>
  </si>
  <si>
    <t>Equipos Mayores</t>
  </si>
  <si>
    <t>Otros (no debe superar el 5%)</t>
  </si>
  <si>
    <t>Inicio</t>
  </si>
  <si>
    <t>Nombre del Proyecto</t>
  </si>
  <si>
    <t>Facultad/Escuela y Carrera</t>
  </si>
  <si>
    <t>Duración del proyecto</t>
  </si>
  <si>
    <t xml:space="preserve">PRESUPUESTO ANUAL </t>
  </si>
  <si>
    <t>Presupuesto Gastos</t>
  </si>
  <si>
    <t>Año 1</t>
  </si>
  <si>
    <t>TOTAL</t>
  </si>
  <si>
    <t>Otros</t>
  </si>
  <si>
    <t>Total Presupuesto Gastos</t>
  </si>
  <si>
    <t>Aporte UDLA</t>
  </si>
  <si>
    <t>Total Presupuesto General</t>
  </si>
  <si>
    <t>x</t>
  </si>
  <si>
    <t>X</t>
  </si>
  <si>
    <t>Externo</t>
  </si>
  <si>
    <t>UDLA</t>
  </si>
  <si>
    <t>Aporte Externo</t>
  </si>
  <si>
    <t>Aporte General UDLA</t>
  </si>
  <si>
    <t>Aporte General Externo</t>
  </si>
  <si>
    <t>Son gastos que que no se encuentran en los items anteriores, este no debe superar el 5% el monto total del proyecto.</t>
  </si>
  <si>
    <t>Equipos Menores (Valor Unitario Menor a $100,00)</t>
  </si>
  <si>
    <t>Costo Unitario</t>
  </si>
  <si>
    <t>Cantidad Requerida</t>
  </si>
  <si>
    <t>Fuente de Financiamiento</t>
  </si>
  <si>
    <t>Equipos Mayores (Valor Unitario a partir de $ 100,00)</t>
  </si>
  <si>
    <t>Total Año 1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</si>
  <si>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</si>
  <si>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</si>
  <si>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</si>
  <si>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</si>
  <si>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</si>
  <si>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</si>
  <si>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</si>
  <si>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</si>
  <si>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Total Año 2</t>
  </si>
  <si>
    <t>PRESUPUESTO TRIMESTRAL</t>
  </si>
  <si>
    <t>Son viajes para la recolección de información (toma de muestras, entrevistas, talleres) en Ecuador este rubro puede incluir: Hospedaje, Alimentación, Movilización, Pasajes. 
No incluye: Participación en conferencias, congresos, seminarios, etc.</t>
  </si>
  <si>
    <t>Materiales que se utilizarán en los proyectos de investigación en este rubro se incluye: reactivos, materiales, guantes, suministros, copias etc.</t>
  </si>
  <si>
    <t>Honorarios por servicios prestados en temas de investigación en este rubro se incluye:  Honorarios por secuenciación, edición y diagramación de libros revista, publicaciones etc.</t>
  </si>
  <si>
    <r>
      <t xml:space="preserve">Son bienes menores que no son inventariados de acuerdo a las políticas contables de la Universidad, con un </t>
    </r>
    <r>
      <rPr>
        <b/>
        <sz val="13"/>
        <rFont val="Calibri"/>
        <family val="2"/>
        <scheme val="minor"/>
      </rPr>
      <t>valor menor a $ 100,00 por unidad.</t>
    </r>
  </si>
  <si>
    <t>Rubro</t>
  </si>
  <si>
    <r>
      <t xml:space="preserve">Son bienes que son inventariados de acuerdo a las políticas contables de la Universidad, con un </t>
    </r>
    <r>
      <rPr>
        <b/>
        <sz val="13"/>
        <rFont val="Calibri"/>
        <family val="2"/>
        <scheme val="minor"/>
      </rPr>
      <t>valor mayor o igual a $ 100,00 por unidad.</t>
    </r>
    <r>
      <rPr>
        <sz val="13"/>
        <rFont val="Calibri"/>
        <family val="2"/>
        <scheme val="minor"/>
      </rPr>
      <t xml:space="preserve">  Estos rubros deben ser considerados en la pestaña de </t>
    </r>
    <r>
      <rPr>
        <b/>
        <sz val="13"/>
        <rFont val="Calibri"/>
        <family val="2"/>
        <scheme val="minor"/>
      </rPr>
      <t>Presupuesto Equipos Mayores</t>
    </r>
    <r>
      <rPr>
        <sz val="13"/>
        <rFont val="Calibri"/>
        <family val="2"/>
        <scheme val="minor"/>
      </rPr>
      <t>.</t>
    </r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</si>
  <si>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</si>
  <si>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</si>
  <si>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</si>
  <si>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</si>
  <si>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</si>
  <si>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</si>
  <si>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</si>
  <si>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</si>
  <si>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</si>
  <si>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</si>
  <si>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</si>
  <si>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</si>
  <si>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</si>
  <si>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</si>
  <si>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</si>
  <si>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</si>
  <si>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</si>
  <si>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</si>
  <si>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</si>
  <si>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</si>
  <si>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</si>
  <si>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</si>
  <si>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</si>
  <si>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</si>
  <si>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Coloque una "x" sobre el mes planificado</t>
  </si>
  <si>
    <t>Año 2</t>
  </si>
  <si>
    <t>Proyecto de Investigación V Convocatoria</t>
  </si>
  <si>
    <t>O.1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</si>
  <si>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</si>
  <si>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</si>
  <si>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</si>
  <si>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</si>
  <si>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</si>
  <si>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</si>
  <si>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</si>
  <si>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</si>
  <si>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</si>
  <si>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</si>
  <si>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O.2</t>
  </si>
  <si>
    <t>O.3</t>
  </si>
  <si>
    <t>O.4</t>
  </si>
  <si>
    <t>Inserte filas aquí, de ser el caso</t>
  </si>
  <si>
    <t>Presupuesto detallado Equipos Mayores</t>
  </si>
  <si>
    <t>Cronograma Valorado por Trimestres</t>
  </si>
  <si>
    <t>Presupuesto Solicitado</t>
  </si>
  <si>
    <t>Se ha detectado un error en el presupuesto, favor verificar las hojas ''Presupuesto detallado Gasto'' y ''Presupuesto Equipos Mayores''; en ellas el presupuesto solicitado (Columna E) debe concordar con los montos colocados en el cronograma valorado (Suma Columnas F a la M).</t>
  </si>
  <si>
    <t>SÍNTESIS DEL PRESUPUESTO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</si>
</sst>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[$$-409]* #,##0.00_ ;_-[$$-409]* \-#,##0.00\ ;_-[$$-409]* &quot;-&quot;??_ ;_-@_ "/>
    <numFmt numFmtId="166" formatCode="_ [$$-300A]* #,##0.00_ ;_ [$$-300A]* \-#,##0.00_ ;_ [$$-300A]* &quot;-&quot;??_ ;_ @_ 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98002E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rgb="FF98002E"/>
      <name val="Calibri"/>
      <family val="2"/>
      <scheme val="minor"/>
    </font>
    <font>
      <b/>
      <sz val="11"/>
      <color rgb="FF98002E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4"/>
      </left>
      <right/>
      <top style="medium">
        <color theme="4"/>
      </top>
      <bottom style="thick">
        <color theme="4"/>
      </bottom>
      <diagonal/>
    </border>
    <border>
      <left/>
      <right/>
      <top style="medium">
        <color theme="4"/>
      </top>
      <bottom style="thick">
        <color theme="4"/>
      </bottom>
      <diagonal/>
    </border>
    <border>
      <left/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0" tint="-0.34998626667073579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medium">
        <color theme="4"/>
      </left>
      <right/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auto="1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medium">
        <color theme="0" tint="-0.34998626667073579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theme="4"/>
      </right>
      <top style="thick">
        <color theme="4"/>
      </top>
      <bottom/>
      <diagonal/>
    </border>
    <border>
      <left style="thin">
        <color theme="4"/>
      </left>
      <right/>
      <top style="medium">
        <color theme="0" tint="-0.34998626667073579"/>
      </top>
      <bottom/>
      <diagonal/>
    </border>
  </borders>
  <cellStyleXfs count="64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Protection="1"/>
    <xf numFmtId="44" fontId="7" fillId="0" borderId="5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5" fillId="0" borderId="0" xfId="4" applyFont="1" applyFill="1" applyBorder="1" applyAlignment="1" applyProtection="1">
      <alignment horizontal="center" vertical="center"/>
    </xf>
    <xf numFmtId="44" fontId="26" fillId="0" borderId="5" xfId="6" applyNumberFormat="1" applyFont="1" applyBorder="1" applyAlignment="1" applyProtection="1">
      <alignment vertical="center"/>
    </xf>
    <xf numFmtId="0" fontId="19" fillId="0" borderId="0" xfId="6" applyFont="1" applyBorder="1" applyAlignment="1" applyProtection="1">
      <alignment vertical="center"/>
    </xf>
    <xf numFmtId="0" fontId="19" fillId="0" borderId="5" xfId="6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4" fontId="7" fillId="0" borderId="38" xfId="1" applyFont="1" applyBorder="1" applyAlignment="1" applyProtection="1">
      <alignment vertical="center"/>
    </xf>
    <xf numFmtId="44" fontId="7" fillId="0" borderId="39" xfId="1" applyFont="1" applyBorder="1" applyAlignment="1" applyProtection="1">
      <alignment vertical="center"/>
    </xf>
    <xf numFmtId="44" fontId="7" fillId="0" borderId="31" xfId="1" applyFont="1" applyBorder="1" applyAlignment="1" applyProtection="1">
      <alignment vertical="center"/>
    </xf>
    <xf numFmtId="44" fontId="7" fillId="0" borderId="32" xfId="1" applyFont="1" applyBorder="1" applyAlignment="1" applyProtection="1">
      <alignment vertical="center"/>
    </xf>
    <xf numFmtId="44" fontId="7" fillId="0" borderId="33" xfId="1" applyFont="1" applyBorder="1" applyAlignment="1" applyProtection="1">
      <alignment vertical="center"/>
    </xf>
    <xf numFmtId="44" fontId="7" fillId="0" borderId="39" xfId="6" applyNumberFormat="1" applyBorder="1" applyAlignment="1" applyProtection="1">
      <alignment vertical="center"/>
    </xf>
    <xf numFmtId="165" fontId="7" fillId="0" borderId="42" xfId="6" applyNumberFormat="1" applyBorder="1" applyAlignment="1" applyProtection="1">
      <alignment vertical="center"/>
    </xf>
    <xf numFmtId="44" fontId="7" fillId="0" borderId="33" xfId="6" applyNumberFormat="1" applyBorder="1" applyAlignment="1" applyProtection="1">
      <alignment vertical="center"/>
    </xf>
    <xf numFmtId="44" fontId="7" fillId="0" borderId="4" xfId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5" fillId="0" borderId="36" xfId="4" applyBorder="1" applyAlignment="1" applyProtection="1">
      <alignment horizontal="center" vertical="center"/>
    </xf>
    <xf numFmtId="0" fontId="5" fillId="0" borderId="0" xfId="4" applyBorder="1" applyAlignment="1" applyProtection="1">
      <alignment horizontal="center" vertical="center"/>
    </xf>
    <xf numFmtId="0" fontId="5" fillId="0" borderId="37" xfId="4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7" fillId="0" borderId="40" xfId="1" applyNumberFormat="1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5" fontId="7" fillId="0" borderId="41" xfId="1" applyNumberFormat="1" applyFont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5" fillId="0" borderId="2" xfId="4" applyAlignment="1" applyProtection="1">
      <alignment vertical="center"/>
    </xf>
    <xf numFmtId="0" fontId="5" fillId="0" borderId="0" xfId="4" applyFont="1" applyBorder="1" applyAlignment="1" applyProtection="1">
      <alignment horizontal="left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7" fillId="2" borderId="57" xfId="4" applyFont="1" applyFill="1" applyBorder="1" applyAlignment="1" applyProtection="1">
      <alignment horizontal="center" vertical="center"/>
    </xf>
    <xf numFmtId="0" fontId="18" fillId="0" borderId="55" xfId="4" applyFont="1" applyFill="1" applyBorder="1" applyAlignment="1" applyProtection="1">
      <alignment vertical="center" wrapText="1"/>
    </xf>
    <xf numFmtId="0" fontId="18" fillId="0" borderId="34" xfId="4" applyFont="1" applyFill="1" applyBorder="1" applyAlignment="1" applyProtection="1">
      <alignment vertical="center" wrapText="1"/>
    </xf>
    <xf numFmtId="0" fontId="18" fillId="0" borderId="59" xfId="4" applyFont="1" applyFill="1" applyBorder="1" applyAlignment="1" applyProtection="1">
      <alignment vertical="center" wrapText="1"/>
    </xf>
    <xf numFmtId="0" fontId="7" fillId="0" borderId="4" xfId="6" applyFont="1" applyAlignment="1" applyProtection="1">
      <alignment vertical="center"/>
    </xf>
    <xf numFmtId="0" fontId="18" fillId="0" borderId="62" xfId="4" applyFont="1" applyFill="1" applyBorder="1" applyAlignment="1" applyProtection="1">
      <alignment vertical="center" wrapText="1"/>
    </xf>
    <xf numFmtId="0" fontId="7" fillId="0" borderId="4" xfId="6" applyFont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4" borderId="9" xfId="0" applyFont="1" applyFill="1" applyBorder="1" applyAlignment="1" applyProtection="1">
      <alignment horizontal="justify" vertical="center" wrapText="1"/>
    </xf>
    <xf numFmtId="0" fontId="30" fillId="4" borderId="11" xfId="0" applyFont="1" applyFill="1" applyBorder="1" applyAlignment="1" applyProtection="1">
      <alignment horizontal="justify" vertical="center" wrapText="1"/>
    </xf>
    <xf numFmtId="166" fontId="23" fillId="0" borderId="46" xfId="621" applyNumberFormat="1" applyFont="1" applyBorder="1" applyAlignment="1" applyProtection="1">
      <alignment vertical="center"/>
      <protection locked="0"/>
    </xf>
    <xf numFmtId="3" fontId="23" fillId="0" borderId="46" xfId="1" applyNumberFormat="1" applyFont="1" applyBorder="1" applyAlignment="1" applyProtection="1">
      <alignment horizontal="center" vertical="center"/>
      <protection locked="0"/>
    </xf>
    <xf numFmtId="166" fontId="23" fillId="0" borderId="45" xfId="621" applyNumberFormat="1" applyFont="1" applyBorder="1" applyAlignment="1" applyProtection="1">
      <alignment vertical="center"/>
      <protection locked="0"/>
    </xf>
    <xf numFmtId="166" fontId="23" fillId="0" borderId="47" xfId="621" applyNumberFormat="1" applyFont="1" applyBorder="1" applyAlignment="1" applyProtection="1">
      <alignment vertical="center"/>
      <protection locked="0"/>
    </xf>
    <xf numFmtId="166" fontId="23" fillId="0" borderId="0" xfId="621" applyNumberFormat="1" applyFont="1" applyBorder="1" applyAlignment="1" applyProtection="1">
      <alignment vertical="center"/>
      <protection locked="0"/>
    </xf>
    <xf numFmtId="3" fontId="23" fillId="0" borderId="0" xfId="1" applyNumberFormat="1" applyFont="1" applyBorder="1" applyAlignment="1" applyProtection="1">
      <alignment horizontal="center" vertical="center"/>
      <protection locked="0"/>
    </xf>
    <xf numFmtId="166" fontId="23" fillId="0" borderId="36" xfId="621" applyNumberFormat="1" applyFont="1" applyBorder="1" applyAlignment="1" applyProtection="1">
      <alignment vertical="center"/>
      <protection locked="0"/>
    </xf>
    <xf numFmtId="166" fontId="23" fillId="0" borderId="37" xfId="621" applyNumberFormat="1" applyFont="1" applyBorder="1" applyAlignment="1" applyProtection="1">
      <alignment vertical="center"/>
      <protection locked="0"/>
    </xf>
    <xf numFmtId="166" fontId="23" fillId="0" borderId="32" xfId="621" applyNumberFormat="1" applyFont="1" applyBorder="1" applyAlignment="1" applyProtection="1">
      <alignment vertical="center"/>
      <protection locked="0"/>
    </xf>
    <xf numFmtId="3" fontId="23" fillId="0" borderId="32" xfId="1" applyNumberFormat="1" applyFont="1" applyBorder="1" applyAlignment="1" applyProtection="1">
      <alignment horizontal="center" vertical="center"/>
      <protection locked="0"/>
    </xf>
    <xf numFmtId="166" fontId="23" fillId="0" borderId="31" xfId="621" applyNumberFormat="1" applyFont="1" applyBorder="1" applyAlignment="1" applyProtection="1">
      <alignment vertical="center"/>
      <protection locked="0"/>
    </xf>
    <xf numFmtId="166" fontId="23" fillId="0" borderId="33" xfId="621" applyNumberFormat="1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44" fontId="16" fillId="0" borderId="0" xfId="0" applyNumberFormat="1" applyFont="1" applyAlignment="1" applyProtection="1">
      <alignment vertical="center"/>
    </xf>
    <xf numFmtId="0" fontId="6" fillId="0" borderId="0" xfId="4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32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5" fillId="0" borderId="0" xfId="4" applyBorder="1" applyAlignment="1" applyProtection="1">
      <alignment horizontal="left" vertical="center"/>
    </xf>
    <xf numFmtId="0" fontId="25" fillId="2" borderId="57" xfId="4" applyFont="1" applyFill="1" applyBorder="1" applyAlignment="1" applyProtection="1">
      <alignment horizontal="center" vertical="center"/>
    </xf>
    <xf numFmtId="0" fontId="25" fillId="2" borderId="64" xfId="4" applyFont="1" applyFill="1" applyBorder="1" applyAlignment="1" applyProtection="1">
      <alignment horizontal="center" vertical="center"/>
    </xf>
    <xf numFmtId="0" fontId="25" fillId="2" borderId="57" xfId="4" applyFont="1" applyFill="1" applyBorder="1" applyAlignment="1" applyProtection="1">
      <alignment horizontal="center" vertical="center" wrapText="1"/>
    </xf>
    <xf numFmtId="0" fontId="37" fillId="0" borderId="55" xfId="4" applyFont="1" applyFill="1" applyBorder="1" applyAlignment="1" applyProtection="1">
      <alignment vertical="center" wrapText="1"/>
    </xf>
    <xf numFmtId="0" fontId="37" fillId="0" borderId="34" xfId="4" applyFont="1" applyFill="1" applyBorder="1" applyAlignment="1" applyProtection="1">
      <alignment vertical="center" wrapText="1"/>
    </xf>
    <xf numFmtId="0" fontId="37" fillId="0" borderId="59" xfId="4" applyFont="1" applyFill="1" applyBorder="1" applyAlignment="1" applyProtection="1">
      <alignment vertical="center" wrapText="1"/>
    </xf>
    <xf numFmtId="0" fontId="37" fillId="0" borderId="62" xfId="4" applyFont="1" applyFill="1" applyBorder="1" applyAlignment="1" applyProtection="1">
      <alignment vertical="center" wrapText="1"/>
    </xf>
    <xf numFmtId="0" fontId="38" fillId="4" borderId="0" xfId="624" applyFont="1" applyFill="1" applyAlignment="1" applyProtection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23" xfId="5" applyBorder="1" applyAlignment="1" applyProtection="1">
      <alignment horizontal="center" vertical="center"/>
    </xf>
    <xf numFmtId="0" fontId="6" fillId="0" borderId="0" xfId="5" applyBorder="1" applyAlignment="1" applyProtection="1">
      <alignment horizontal="center" vertical="center"/>
    </xf>
    <xf numFmtId="0" fontId="6" fillId="0" borderId="24" xfId="5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27" xfId="0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7" fillId="0" borderId="25" xfId="0" applyFont="1" applyBorder="1" applyAlignment="1">
      <alignment horizontal="center"/>
    </xf>
    <xf numFmtId="0" fontId="34" fillId="0" borderId="27" xfId="0" applyFont="1" applyFill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6" fillId="0" borderId="36" xfId="4" applyFont="1" applyBorder="1" applyAlignment="1" applyProtection="1">
      <alignment horizontal="center" vertical="center" wrapText="1"/>
    </xf>
    <xf numFmtId="0" fontId="5" fillId="0" borderId="69" xfId="4" applyFont="1" applyBorder="1" applyAlignment="1" applyProtection="1">
      <alignment horizontal="center" vertical="center"/>
    </xf>
    <xf numFmtId="0" fontId="5" fillId="0" borderId="70" xfId="4" applyFont="1" applyBorder="1" applyAlignment="1" applyProtection="1">
      <alignment horizontal="center" vertical="center"/>
    </xf>
    <xf numFmtId="0" fontId="5" fillId="0" borderId="71" xfId="4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vertical="center" wrapText="1"/>
      <protection locked="0"/>
    </xf>
    <xf numFmtId="166" fontId="23" fillId="0" borderId="21" xfId="621" applyNumberFormat="1" applyFont="1" applyBorder="1" applyAlignment="1" applyProtection="1">
      <alignment vertical="center"/>
      <protection locked="0"/>
    </xf>
    <xf numFmtId="3" fontId="23" fillId="0" borderId="21" xfId="1" applyNumberFormat="1" applyFont="1" applyBorder="1" applyAlignment="1" applyProtection="1">
      <alignment horizontal="center" vertical="center"/>
      <protection locked="0"/>
    </xf>
    <xf numFmtId="166" fontId="23" fillId="0" borderId="72" xfId="621" applyNumberFormat="1" applyFont="1" applyBorder="1" applyAlignment="1" applyProtection="1">
      <alignment vertical="center"/>
      <protection locked="0"/>
    </xf>
    <xf numFmtId="166" fontId="23" fillId="0" borderId="22" xfId="621" applyNumberFormat="1" applyFont="1" applyBorder="1" applyAlignment="1" applyProtection="1">
      <alignment vertical="center"/>
      <protection locked="0"/>
    </xf>
    <xf numFmtId="44" fontId="25" fillId="0" borderId="0" xfId="0" applyNumberFormat="1" applyFont="1" applyAlignment="1" applyProtection="1">
      <alignment vertical="center"/>
    </xf>
    <xf numFmtId="0" fontId="34" fillId="0" borderId="23" xfId="0" applyFont="1" applyBorder="1" applyAlignment="1" applyProtection="1">
      <alignment vertical="center" wrapText="1"/>
      <protection locked="0"/>
    </xf>
    <xf numFmtId="166" fontId="23" fillId="0" borderId="0" xfId="621" applyNumberFormat="1" applyFont="1" applyBorder="1" applyAlignment="1" applyProtection="1">
      <alignment vertical="center"/>
    </xf>
    <xf numFmtId="166" fontId="23" fillId="0" borderId="34" xfId="621" applyNumberFormat="1" applyFont="1" applyBorder="1" applyAlignment="1" applyProtection="1">
      <alignment vertical="center"/>
      <protection locked="0"/>
    </xf>
    <xf numFmtId="166" fontId="23" fillId="0" borderId="24" xfId="621" applyNumberFormat="1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166" fontId="23" fillId="0" borderId="15" xfId="621" applyNumberFormat="1" applyFont="1" applyBorder="1" applyAlignment="1" applyProtection="1">
      <alignment vertical="center"/>
      <protection locked="0"/>
    </xf>
    <xf numFmtId="3" fontId="23" fillId="0" borderId="15" xfId="1" applyNumberFormat="1" applyFont="1" applyBorder="1" applyAlignment="1" applyProtection="1">
      <alignment horizontal="center" vertical="center"/>
      <protection locked="0"/>
    </xf>
    <xf numFmtId="166" fontId="23" fillId="0" borderId="35" xfId="621" applyNumberFormat="1" applyFont="1" applyBorder="1" applyAlignment="1" applyProtection="1">
      <alignment vertical="center"/>
      <protection locked="0"/>
    </xf>
    <xf numFmtId="166" fontId="23" fillId="0" borderId="16" xfId="621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 wrapText="1"/>
    </xf>
    <xf numFmtId="3" fontId="23" fillId="0" borderId="0" xfId="1" applyNumberFormat="1" applyFont="1" applyBorder="1" applyAlignment="1" applyProtection="1">
      <alignment horizontal="center" vertical="center"/>
    </xf>
    <xf numFmtId="44" fontId="25" fillId="0" borderId="0" xfId="0" applyNumberFormat="1" applyFont="1" applyAlignment="1" applyProtection="1">
      <alignment vertical="center"/>
      <protection locked="0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165" fontId="7" fillId="0" borderId="63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1" fillId="0" borderId="58" xfId="621" applyNumberFormat="1" applyFont="1" applyBorder="1" applyAlignment="1" applyProtection="1">
      <alignment vertical="center"/>
    </xf>
    <xf numFmtId="165" fontId="1" fillId="0" borderId="60" xfId="621" applyNumberFormat="1" applyFont="1" applyBorder="1" applyAlignment="1" applyProtection="1">
      <alignment vertical="center"/>
    </xf>
    <xf numFmtId="165" fontId="1" fillId="0" borderId="61" xfId="621" applyNumberFormat="1" applyFont="1" applyBorder="1" applyAlignment="1" applyProtection="1">
      <alignment vertical="center"/>
    </xf>
    <xf numFmtId="0" fontId="17" fillId="2" borderId="64" xfId="4" applyFont="1" applyFill="1" applyBorder="1" applyAlignment="1" applyProtection="1">
      <alignment horizontal="center" vertical="center" wrapText="1"/>
    </xf>
    <xf numFmtId="165" fontId="1" fillId="0" borderId="53" xfId="621" applyNumberFormat="1" applyFont="1" applyBorder="1" applyAlignment="1" applyProtection="1">
      <alignment vertical="center"/>
    </xf>
    <xf numFmtId="165" fontId="1" fillId="0" borderId="54" xfId="621" applyNumberFormat="1" applyFont="1" applyBorder="1" applyAlignment="1" applyProtection="1">
      <alignment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6" fillId="0" borderId="0" xfId="4" applyFont="1" applyBorder="1" applyAlignment="1" applyProtection="1">
      <alignment horizontal="center" vertical="center" wrapText="1"/>
      <protection locked="0"/>
    </xf>
    <xf numFmtId="0" fontId="5" fillId="0" borderId="36" xfId="4" applyBorder="1" applyAlignment="1" applyProtection="1">
      <alignment horizontal="center" vertical="center"/>
      <protection locked="0"/>
    </xf>
    <xf numFmtId="0" fontId="5" fillId="0" borderId="0" xfId="4" applyBorder="1" applyAlignment="1" applyProtection="1">
      <alignment horizontal="center" vertical="center"/>
      <protection locked="0"/>
    </xf>
    <xf numFmtId="0" fontId="5" fillId="0" borderId="37" xfId="4" applyBorder="1" applyAlignment="1" applyProtection="1">
      <alignment horizontal="center" vertical="center"/>
      <protection locked="0"/>
    </xf>
    <xf numFmtId="0" fontId="33" fillId="0" borderId="0" xfId="4" applyFont="1" applyFill="1" applyBorder="1" applyAlignment="1" applyProtection="1">
      <alignment horizontal="center" vertical="center"/>
      <protection locked="0"/>
    </xf>
    <xf numFmtId="44" fontId="16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34" fillId="0" borderId="46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19" fillId="0" borderId="36" xfId="6" applyFont="1" applyBorder="1" applyAlignment="1" applyProtection="1">
      <alignment vertical="center" wrapText="1"/>
    </xf>
    <xf numFmtId="0" fontId="19" fillId="0" borderId="38" xfId="6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6" fillId="0" borderId="36" xfId="4" applyFont="1" applyBorder="1" applyAlignment="1" applyProtection="1">
      <alignment horizontal="center" vertical="center" wrapText="1"/>
      <protection locked="0"/>
    </xf>
    <xf numFmtId="0" fontId="19" fillId="0" borderId="0" xfId="6" applyFont="1" applyBorder="1" applyAlignment="1" applyProtection="1">
      <alignment horizontal="center" vertical="center" wrapText="1"/>
    </xf>
    <xf numFmtId="0" fontId="19" fillId="0" borderId="0" xfId="6" applyFont="1" applyBorder="1" applyAlignment="1" applyProtection="1">
      <alignment horizontal="center" vertical="center"/>
    </xf>
    <xf numFmtId="44" fontId="7" fillId="0" borderId="0" xfId="6" applyNumberFormat="1" applyBorder="1" applyAlignment="1" applyProtection="1">
      <alignment vertical="center"/>
    </xf>
    <xf numFmtId="44" fontId="7" fillId="0" borderId="0" xfId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44" fontId="7" fillId="0" borderId="51" xfId="6" applyNumberFormat="1" applyBorder="1" applyAlignment="1" applyProtection="1">
      <alignment vertical="center"/>
    </xf>
    <xf numFmtId="44" fontId="7" fillId="0" borderId="52" xfId="1" applyFont="1" applyBorder="1" applyAlignment="1" applyProtection="1">
      <alignment vertical="center"/>
    </xf>
    <xf numFmtId="44" fontId="16" fillId="0" borderId="34" xfId="0" applyNumberFormat="1" applyFont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 wrapText="1"/>
    </xf>
    <xf numFmtId="44" fontId="7" fillId="0" borderId="50" xfId="6" applyNumberFormat="1" applyBorder="1" applyAlignment="1" applyProtection="1">
      <alignment vertical="center"/>
    </xf>
    <xf numFmtId="44" fontId="12" fillId="0" borderId="12" xfId="0" applyNumberFormat="1" applyFont="1" applyFill="1" applyBorder="1" applyAlignment="1" applyProtection="1">
      <alignment vertical="center"/>
    </xf>
    <xf numFmtId="44" fontId="12" fillId="0" borderId="49" xfId="0" applyNumberFormat="1" applyFont="1" applyFill="1" applyBorder="1" applyAlignment="1" applyProtection="1">
      <alignment vertical="center"/>
    </xf>
    <xf numFmtId="0" fontId="21" fillId="0" borderId="4" xfId="6" applyFont="1" applyAlignment="1" applyProtection="1">
      <alignment vertical="center" wrapText="1"/>
    </xf>
    <xf numFmtId="0" fontId="21" fillId="0" borderId="4" xfId="6" applyFont="1" applyAlignment="1" applyProtection="1">
      <alignment vertical="center"/>
    </xf>
    <xf numFmtId="44" fontId="20" fillId="0" borderId="4" xfId="6" applyNumberFormat="1" applyFont="1" applyAlignment="1" applyProtection="1">
      <alignment vertical="center"/>
    </xf>
    <xf numFmtId="44" fontId="20" fillId="0" borderId="4" xfId="6" applyNumberFormat="1" applyFont="1" applyBorder="1" applyAlignment="1" applyProtection="1">
      <alignment vertical="center"/>
    </xf>
    <xf numFmtId="0" fontId="6" fillId="0" borderId="37" xfId="4" applyFont="1" applyBorder="1" applyAlignment="1" applyProtection="1">
      <alignment horizontal="center" vertical="center" wrapText="1"/>
    </xf>
    <xf numFmtId="0" fontId="42" fillId="0" borderId="0" xfId="4" applyFont="1" applyBorder="1" applyAlignment="1" applyProtection="1">
      <alignment horizontal="left" vertical="center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165" fontId="7" fillId="0" borderId="63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1" fillId="0" borderId="58" xfId="621" applyNumberFormat="1" applyFont="1" applyBorder="1" applyAlignment="1" applyProtection="1">
      <alignment vertical="center"/>
    </xf>
    <xf numFmtId="165" fontId="1" fillId="0" borderId="60" xfId="621" applyNumberFormat="1" applyFont="1" applyBorder="1" applyAlignment="1" applyProtection="1">
      <alignment vertical="center"/>
    </xf>
    <xf numFmtId="165" fontId="1" fillId="0" borderId="61" xfId="621" applyNumberFormat="1" applyFont="1" applyBorder="1" applyAlignment="1" applyProtection="1">
      <alignment vertical="center"/>
    </xf>
    <xf numFmtId="0" fontId="17" fillId="2" borderId="64" xfId="4" applyFont="1" applyFill="1" applyBorder="1" applyAlignment="1" applyProtection="1">
      <alignment horizontal="center" vertical="center" wrapText="1"/>
    </xf>
    <xf numFmtId="0" fontId="17" fillId="2" borderId="65" xfId="4" applyFont="1" applyFill="1" applyBorder="1" applyAlignment="1" applyProtection="1">
      <alignment horizontal="center" vertical="center" wrapText="1"/>
    </xf>
    <xf numFmtId="165" fontId="1" fillId="0" borderId="53" xfId="621" applyNumberFormat="1" applyFont="1" applyBorder="1" applyAlignment="1" applyProtection="1">
      <alignment vertical="center"/>
    </xf>
    <xf numFmtId="165" fontId="1" fillId="0" borderId="54" xfId="621" applyNumberFormat="1" applyFont="1" applyBorder="1" applyAlignment="1" applyProtection="1">
      <alignment vertical="center"/>
    </xf>
    <xf numFmtId="0" fontId="13" fillId="2" borderId="0" xfId="2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36" fillId="0" borderId="0" xfId="4" applyFont="1" applyBorder="1" applyAlignment="1" applyProtection="1">
      <alignment horizontal="left" vertical="center"/>
      <protection locked="0"/>
    </xf>
    <xf numFmtId="0" fontId="41" fillId="4" borderId="0" xfId="4" applyFont="1" applyFill="1" applyBorder="1" applyAlignment="1" applyProtection="1">
      <alignment horizontal="justify" vertical="center" wrapText="1"/>
      <protection hidden="1"/>
    </xf>
    <xf numFmtId="0" fontId="28" fillId="0" borderId="5" xfId="6" applyFont="1" applyBorder="1" applyAlignment="1" applyProtection="1">
      <alignment horizontal="center" vertical="center" wrapText="1"/>
    </xf>
    <xf numFmtId="0" fontId="20" fillId="0" borderId="5" xfId="6" applyFont="1" applyBorder="1" applyAlignment="1" applyProtection="1">
      <alignment horizontal="center" vertical="center" wrapText="1"/>
    </xf>
    <xf numFmtId="0" fontId="35" fillId="0" borderId="43" xfId="6" applyFont="1" applyBorder="1" applyAlignment="1" applyProtection="1">
      <alignment horizontal="center" vertical="center"/>
    </xf>
    <xf numFmtId="0" fontId="35" fillId="0" borderId="44" xfId="6" applyFont="1" applyBorder="1" applyAlignment="1" applyProtection="1">
      <alignment horizontal="center" vertical="center"/>
    </xf>
    <xf numFmtId="0" fontId="14" fillId="2" borderId="28" xfId="3" applyFont="1" applyFill="1" applyBorder="1" applyAlignment="1" applyProtection="1">
      <alignment horizontal="center" vertical="center"/>
    </xf>
    <xf numFmtId="0" fontId="14" fillId="2" borderId="29" xfId="3" applyFont="1" applyFill="1" applyBorder="1" applyAlignment="1" applyProtection="1">
      <alignment horizontal="center" vertical="center"/>
    </xf>
    <xf numFmtId="0" fontId="14" fillId="2" borderId="30" xfId="3" applyFont="1" applyFill="1" applyBorder="1" applyAlignment="1" applyProtection="1">
      <alignment horizontal="center" vertical="center"/>
    </xf>
    <xf numFmtId="0" fontId="14" fillId="3" borderId="28" xfId="3" applyFont="1" applyFill="1" applyBorder="1" applyAlignment="1" applyProtection="1">
      <alignment horizontal="center" vertical="center"/>
    </xf>
    <xf numFmtId="0" fontId="14" fillId="3" borderId="29" xfId="3" applyFont="1" applyFill="1" applyBorder="1" applyAlignment="1" applyProtection="1">
      <alignment horizontal="center" vertical="center"/>
    </xf>
    <xf numFmtId="0" fontId="14" fillId="3" borderId="30" xfId="3" applyFont="1" applyFill="1" applyBorder="1" applyAlignment="1" applyProtection="1">
      <alignment horizontal="center" vertical="center"/>
    </xf>
    <xf numFmtId="0" fontId="20" fillId="0" borderId="0" xfId="6" applyFont="1" applyBorder="1" applyAlignment="1" applyProtection="1">
      <alignment horizontal="center" vertical="center"/>
    </xf>
    <xf numFmtId="0" fontId="28" fillId="0" borderId="56" xfId="6" applyFont="1" applyBorder="1" applyAlignment="1" applyProtection="1">
      <alignment vertical="center" wrapText="1"/>
    </xf>
    <xf numFmtId="0" fontId="20" fillId="0" borderId="5" xfId="6" applyFont="1" applyBorder="1" applyAlignment="1" applyProtection="1">
      <alignment vertical="center" wrapText="1"/>
    </xf>
    <xf numFmtId="0" fontId="20" fillId="0" borderId="48" xfId="6" applyFont="1" applyBorder="1" applyAlignment="1" applyProtection="1">
      <alignment vertical="center" wrapText="1"/>
    </xf>
    <xf numFmtId="0" fontId="28" fillId="0" borderId="55" xfId="6" applyFont="1" applyBorder="1" applyAlignment="1" applyProtection="1">
      <alignment vertical="center"/>
    </xf>
    <xf numFmtId="0" fontId="28" fillId="0" borderId="53" xfId="6" applyFont="1" applyBorder="1" applyAlignment="1" applyProtection="1">
      <alignment vertical="center"/>
    </xf>
    <xf numFmtId="0" fontId="28" fillId="0" borderId="54" xfId="6" applyFont="1" applyBorder="1" applyAlignment="1" applyProtection="1">
      <alignment vertical="center"/>
    </xf>
    <xf numFmtId="0" fontId="7" fillId="0" borderId="5" xfId="6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left" vertical="center"/>
    </xf>
    <xf numFmtId="0" fontId="5" fillId="0" borderId="20" xfId="5" applyFont="1" applyBorder="1" applyAlignment="1" applyProtection="1">
      <alignment horizontal="center" vertical="center"/>
    </xf>
    <xf numFmtId="0" fontId="5" fillId="0" borderId="22" xfId="5" applyFont="1" applyBorder="1" applyAlignment="1" applyProtection="1">
      <alignment horizontal="center" vertical="center"/>
    </xf>
    <xf numFmtId="0" fontId="5" fillId="0" borderId="23" xfId="5" applyFont="1" applyBorder="1" applyAlignment="1" applyProtection="1">
      <alignment horizontal="center" vertical="center"/>
    </xf>
    <xf numFmtId="0" fontId="5" fillId="0" borderId="24" xfId="5" applyFont="1" applyBorder="1" applyAlignment="1" applyProtection="1">
      <alignment horizontal="center" vertical="center"/>
    </xf>
    <xf numFmtId="0" fontId="5" fillId="0" borderId="17" xfId="4" applyBorder="1" applyAlignment="1" applyProtection="1">
      <alignment horizontal="center" vertical="center"/>
    </xf>
    <xf numFmtId="0" fontId="5" fillId="0" borderId="18" xfId="4" applyBorder="1" applyAlignment="1" applyProtection="1">
      <alignment horizontal="center" vertical="center"/>
    </xf>
    <xf numFmtId="0" fontId="5" fillId="0" borderId="19" xfId="4" applyBorder="1" applyAlignment="1" applyProtection="1">
      <alignment horizontal="center" vertical="center"/>
    </xf>
    <xf numFmtId="0" fontId="27" fillId="0" borderId="25" xfId="5" applyFont="1" applyBorder="1" applyAlignment="1" applyProtection="1">
      <alignment horizontal="center" vertical="center" wrapText="1"/>
    </xf>
    <xf numFmtId="0" fontId="27" fillId="0" borderId="27" xfId="5" applyFont="1" applyBorder="1" applyAlignment="1" applyProtection="1">
      <alignment horizontal="center" vertical="center" wrapText="1"/>
    </xf>
    <xf numFmtId="0" fontId="40" fillId="4" borderId="0" xfId="0" applyFont="1" applyFill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</cellXfs>
  <cellStyles count="643">
    <cellStyle name="Encabezado 1" xfId="3" builtinId="16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2" builtinId="8" hidden="1"/>
    <cellStyle name="Hipervínculo" xfId="624" builtinId="8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3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Millares" xfId="621" builtinId="3"/>
    <cellStyle name="Moneda" xfId="1" builtinId="4"/>
    <cellStyle name="Normal" xfId="0" builtinId="0"/>
    <cellStyle name="Título" xfId="2" builtinId="15"/>
    <cellStyle name="Título 2" xfId="4" builtinId="17"/>
    <cellStyle name="Título 3" xfId="5" builtinId="18"/>
    <cellStyle name="Total" xfId="6" builtinId="25"/>
  </cellStyles>
  <dxfs count="464"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 &quot;$&quot;* #,##0.00_ ;_ &quot;$&quot;* \-#,##0.00_ ;_ &quot;$&quot;* &quot;-&quot;??_ ;_ @_ 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 &quot;$&quot;* #,##0.00_ ;_ &quot;$&quot;* \-#,##0.00_ ;_ &quot;$&quot;* &quot;-&quot;??_ ;_ @_ 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 style="medium">
          <color theme="0" tint="-0.34998626667073579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 style="thin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theme="0" tint="-0.34998626667073579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left style="medium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color theme="0" tint="-0.24994659260841701"/>
      </font>
      <fill>
        <patternFill>
          <bgColor rgb="FFED5D5D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ill>
        <patternFill>
          <bgColor theme="0"/>
        </patternFill>
      </fill>
    </dxf>
  </dxfs>
  <tableStyles count="0" defaultTableStyle="TableStyleMedium9" defaultPivotStyle="PivotStyleMedium4"/>
  <colors>
    <mruColors>
      <color rgb="FF98002E"/>
      <color rgb="FF878787"/>
      <color rgb="FFED5D5D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ables/table1.xml><?xml version="1.0" encoding="utf-8"?>
<table xmlns="http://schemas.openxmlformats.org/spreadsheetml/2006/main" id="6" name="Tabla6" displayName="Tabla6" ref="A8:N22" headerRowCount="0" totalsRowShown="0" headerRowDxfId="428" dataDxfId="427" tableBorderDxfId="426" headerRowCellStyle="Millares" dataCellStyle="Millares">
  <tableColumns count="14">
    <tableColumn id="1" name="Columna1" headerRowDxfId="425" dataDxfId="424"/>
    <tableColumn id="2" name="Columna2" headerRowDxfId="423" dataDxfId="422"/>
    <tableColumn id="3" name="Columna3" headerRowDxfId="421" dataDxfId="420" headerRowCellStyle="Millares" dataCellStyle="Millares"/>
    <tableColumn id="4" name="Columna4" headerRowDxfId="419" dataDxfId="418" headerRowCellStyle="Moneda" dataCellStyle="Moneda"/>
    <tableColumn id="5" name="Columna5" headerRowDxfId="417" dataDxfId="416" headerRowCellStyle="Millares" dataCellStyle="Millares">
      <calculatedColumnFormula>+C8*D8</calculatedColumnFormula>
    </tableColumn>
    <tableColumn id="6" name="Columna6" headerRowDxfId="415" dataDxfId="414" headerRowCellStyle="Millares" dataCellStyle="Millares"/>
    <tableColumn id="7" name="Columna7" headerRowDxfId="413" dataDxfId="412" headerRowCellStyle="Millares" dataCellStyle="Millares"/>
    <tableColumn id="8" name="Columna8" headerRowDxfId="411" dataDxfId="410" headerRowCellStyle="Millares" dataCellStyle="Millares"/>
    <tableColumn id="9" name="Columna9" headerRowDxfId="409" dataDxfId="408" headerRowCellStyle="Millares" dataCellStyle="Millares"/>
    <tableColumn id="10" name="Columna10" headerRowDxfId="407" dataDxfId="406" headerRowCellStyle="Millares" dataCellStyle="Millares"/>
    <tableColumn id="11" name="Columna11" headerRowDxfId="405" dataDxfId="404" headerRowCellStyle="Millares" dataCellStyle="Millares"/>
    <tableColumn id="12" name="Columna12" headerRowDxfId="403" dataDxfId="402" headerRowCellStyle="Millares" dataCellStyle="Millares"/>
    <tableColumn id="13" name="Columna13" headerRowDxfId="401" dataDxfId="400" headerRowCellStyle="Millares" dataCellStyle="Millares"/>
    <tableColumn id="14" name="Columna14" headerRowDxfId="399" dataDxfId="398">
      <calculatedColumnFormula>SUM(F8:M8)-E8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" name="Tabla1345" displayName="Tabla1345" ref="B45:AB54" headerRowCount="0" totalsRowShown="0" headerRowDxfId="56" dataDxfId="54" headerRowBorderDxfId="55">
  <tableColumns count="27">
    <tableColumn id="1" name="Columna1" headerRowDxfId="53" dataDxfId="52"/>
    <tableColumn id="2" name="Columna2" headerRowDxfId="51" dataDxfId="50"/>
    <tableColumn id="3" name="Columna3" headerRowDxfId="49" dataDxfId="48"/>
    <tableColumn id="4" name="Columna4" headerRowDxfId="47" dataDxfId="46"/>
    <tableColumn id="5" name="Columna5" headerRowDxfId="45" dataDxfId="44"/>
    <tableColumn id="6" name="Columna6" headerRowDxfId="43" dataDxfId="42"/>
    <tableColumn id="7" name="Columna7" headerRowDxfId="41" dataDxfId="40"/>
    <tableColumn id="8" name="Columna8" headerRowDxfId="39" dataDxfId="38"/>
    <tableColumn id="9" name="Columna9" headerRowDxfId="37" dataDxfId="36"/>
    <tableColumn id="10" name="Columna10" headerRowDxfId="35" dataDxfId="34"/>
    <tableColumn id="11" name="Columna11" headerRowDxfId="33" dataDxfId="32"/>
    <tableColumn id="12" name="Columna12" headerRowDxfId="31" dataDxfId="30"/>
    <tableColumn id="13" name="Columna13" headerRowDxfId="29" dataDxfId="28"/>
    <tableColumn id="14" name="Columna14" headerRowDxfId="27" dataDxfId="26"/>
    <tableColumn id="15" name="Columna15" headerRowDxfId="25" dataDxfId="24"/>
    <tableColumn id="16" name="Columna16" headerRowDxfId="23" dataDxfId="22"/>
    <tableColumn id="17" name="Columna17" headerRowDxfId="21" dataDxfId="20"/>
    <tableColumn id="18" name="Columna18" headerRowDxfId="19" dataDxfId="18"/>
    <tableColumn id="19" name="Columna19" headerRowDxfId="17" dataDxfId="16"/>
    <tableColumn id="20" name="Columna20" headerRowDxfId="15" dataDxfId="14"/>
    <tableColumn id="21" name="Columna21" headerRowDxfId="13" dataDxfId="12"/>
    <tableColumn id="22" name="Columna22" headerRowDxfId="11" dataDxfId="10"/>
    <tableColumn id="23" name="Columna23" headerRowDxfId="9" dataDxfId="8"/>
    <tableColumn id="24" name="Columna24" headerRowDxfId="7" dataDxfId="6"/>
    <tableColumn id="25" name="Columna25" headerRowDxfId="5" dataDxfId="4"/>
    <tableColumn id="26" name="Columna26" headerRowDxfId="3" dataDxfId="2"/>
    <tableColumn id="27" name="Columna27" headerRowDxfId="1" dataDxfId="0">
      <calculatedColumnFormula>COUNTA(Tabla1345[[#This Row],[Columna3]:[Columna26]])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7" name="Tabla68" displayName="Tabla68" ref="A29:N43" headerRowCount="0" totalsRowShown="0" headerRowDxfId="397" dataDxfId="396" tableBorderDxfId="395" headerRowCellStyle="Millares" dataCellStyle="Millares">
  <tableColumns count="14">
    <tableColumn id="1" name="Columna1" headerRowDxfId="394" dataDxfId="393"/>
    <tableColumn id="2" name="Columna2" headerRowDxfId="392" dataDxfId="391"/>
    <tableColumn id="3" name="Columna3" headerRowDxfId="390" dataDxfId="389" headerRowCellStyle="Millares" dataCellStyle="Millares"/>
    <tableColumn id="4" name="Columna4" headerRowDxfId="388" dataDxfId="387" headerRowCellStyle="Moneda" dataCellStyle="Moneda"/>
    <tableColumn id="5" name="Columna5" headerRowDxfId="386" dataDxfId="385" headerRowCellStyle="Millares" dataCellStyle="Millares">
      <calculatedColumnFormula>+C29*D29</calculatedColumnFormula>
    </tableColumn>
    <tableColumn id="6" name="Columna6" headerRowDxfId="384" dataDxfId="383" headerRowCellStyle="Millares" dataCellStyle="Millares"/>
    <tableColumn id="7" name="Columna7" headerRowDxfId="382" dataDxfId="381" headerRowCellStyle="Millares" dataCellStyle="Millares"/>
    <tableColumn id="8" name="Columna8" headerRowDxfId="380" dataDxfId="379" headerRowCellStyle="Millares" dataCellStyle="Millares"/>
    <tableColumn id="9" name="Columna9" headerRowDxfId="378" dataDxfId="377" headerRowCellStyle="Millares" dataCellStyle="Millares"/>
    <tableColumn id="10" name="Columna10" headerRowDxfId="376" dataDxfId="375" headerRowCellStyle="Millares" dataCellStyle="Millares"/>
    <tableColumn id="11" name="Columna11" headerRowDxfId="374" dataDxfId="373" headerRowCellStyle="Millares" dataCellStyle="Millares"/>
    <tableColumn id="12" name="Columna12" headerRowDxfId="372" dataDxfId="371" headerRowCellStyle="Millares" dataCellStyle="Millares"/>
    <tableColumn id="13" name="Columna13" headerRowDxfId="370" dataDxfId="369" headerRowCellStyle="Millares" dataCellStyle="Millares"/>
    <tableColumn id="14" name="Columna14" headerRowDxfId="368" dataDxfId="367">
      <calculatedColumnFormula>SUM(F29:M29)-E29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8" name="Tabla689" displayName="Tabla689" ref="A50:N64" headerRowCount="0" totalsRowShown="0" headerRowDxfId="366" dataDxfId="365" tableBorderDxfId="364" headerRowCellStyle="Millares" dataCellStyle="Millares">
  <tableColumns count="14">
    <tableColumn id="1" name="Columna1" headerRowDxfId="363" dataDxfId="362"/>
    <tableColumn id="2" name="Columna2" headerRowDxfId="361" dataDxfId="360"/>
    <tableColumn id="3" name="Columna3" headerRowDxfId="359" dataDxfId="358" headerRowCellStyle="Millares" dataCellStyle="Millares"/>
    <tableColumn id="4" name="Columna4" headerRowDxfId="357" dataDxfId="356" headerRowCellStyle="Moneda" dataCellStyle="Moneda"/>
    <tableColumn id="5" name="Columna5" headerRowDxfId="355" dataDxfId="354" headerRowCellStyle="Millares" dataCellStyle="Millares">
      <calculatedColumnFormula>+C50*D50</calculatedColumnFormula>
    </tableColumn>
    <tableColumn id="6" name="Columna6" headerRowDxfId="353" dataDxfId="352" headerRowCellStyle="Millares" dataCellStyle="Millares"/>
    <tableColumn id="7" name="Columna7" headerRowDxfId="351" dataDxfId="350" headerRowCellStyle="Millares" dataCellStyle="Millares"/>
    <tableColumn id="8" name="Columna8" headerRowDxfId="349" dataDxfId="348" headerRowCellStyle="Millares" dataCellStyle="Millares"/>
    <tableColumn id="9" name="Columna9" headerRowDxfId="347" dataDxfId="346" headerRowCellStyle="Millares" dataCellStyle="Millares"/>
    <tableColumn id="10" name="Columna10" headerRowDxfId="345" dataDxfId="344" headerRowCellStyle="Millares" dataCellStyle="Millares"/>
    <tableColumn id="11" name="Columna11" headerRowDxfId="343" dataDxfId="342" headerRowCellStyle="Millares" dataCellStyle="Millares"/>
    <tableColumn id="12" name="Columna12" headerRowDxfId="341" dataDxfId="340" headerRowCellStyle="Millares" dataCellStyle="Millares"/>
    <tableColumn id="13" name="Columna13" headerRowDxfId="339" dataDxfId="338" headerRowCellStyle="Millares" dataCellStyle="Millares"/>
    <tableColumn id="14" name="Columna14" headerRowDxfId="337" dataDxfId="336">
      <calculatedColumnFormula>SUM(F50:M50)-E50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la6810" displayName="Tabla6810" ref="A71:N85" headerRowCount="0" totalsRowShown="0" headerRowDxfId="335" dataDxfId="334" tableBorderDxfId="333" headerRowCellStyle="Millares" dataCellStyle="Millares">
  <tableColumns count="14">
    <tableColumn id="1" name="Columna1" headerRowDxfId="332" dataDxfId="331"/>
    <tableColumn id="2" name="Columna2" headerRowDxfId="330" dataDxfId="329"/>
    <tableColumn id="3" name="Columna3" headerRowDxfId="328" dataDxfId="327" headerRowCellStyle="Millares" dataCellStyle="Millares"/>
    <tableColumn id="4" name="Columna4" headerRowDxfId="326" dataDxfId="325" headerRowCellStyle="Moneda" dataCellStyle="Moneda"/>
    <tableColumn id="5" name="Columna5" headerRowDxfId="324" dataDxfId="323" headerRowCellStyle="Millares" dataCellStyle="Millares">
      <calculatedColumnFormula>+C71*D71</calculatedColumnFormula>
    </tableColumn>
    <tableColumn id="6" name="Columna6" headerRowDxfId="322" dataDxfId="321" headerRowCellStyle="Millares" dataCellStyle="Millares"/>
    <tableColumn id="7" name="Columna7" headerRowDxfId="320" dataDxfId="319" headerRowCellStyle="Millares" dataCellStyle="Millares"/>
    <tableColumn id="8" name="Columna8" headerRowDxfId="318" dataDxfId="317" headerRowCellStyle="Millares" dataCellStyle="Millares"/>
    <tableColumn id="9" name="Columna9" headerRowDxfId="316" dataDxfId="315" headerRowCellStyle="Millares" dataCellStyle="Millares"/>
    <tableColumn id="10" name="Columna10" headerRowDxfId="314" dataDxfId="313" headerRowCellStyle="Millares" dataCellStyle="Millares"/>
    <tableColumn id="11" name="Columna11" headerRowDxfId="312" dataDxfId="311" headerRowCellStyle="Millares" dataCellStyle="Millares"/>
    <tableColumn id="12" name="Columna12" headerRowDxfId="310" dataDxfId="309" headerRowCellStyle="Millares" dataCellStyle="Millares"/>
    <tableColumn id="13" name="Columna13" headerRowDxfId="308" dataDxfId="307" headerRowCellStyle="Millares" dataCellStyle="Millares"/>
    <tableColumn id="14" name="Columna14" headerRowDxfId="306" dataDxfId="305">
      <calculatedColumnFormula>SUM(F71:M71)-E71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la6811" displayName="Tabla6811" ref="A92:N106" headerRowCount="0" totalsRowShown="0" headerRowDxfId="304" dataDxfId="303" tableBorderDxfId="302" headerRowCellStyle="Millares" dataCellStyle="Millares">
  <tableColumns count="14">
    <tableColumn id="1" name="Columna1" headerRowDxfId="301" dataDxfId="300"/>
    <tableColumn id="2" name="Columna2" headerRowDxfId="299" dataDxfId="298"/>
    <tableColumn id="3" name="Columna3" headerRowDxfId="297" dataDxfId="296" headerRowCellStyle="Millares" dataCellStyle="Millares"/>
    <tableColumn id="4" name="Columna4" headerRowDxfId="295" dataDxfId="294" headerRowCellStyle="Moneda" dataCellStyle="Moneda"/>
    <tableColumn id="5" name="Columna5" headerRowDxfId="293" dataDxfId="292" headerRowCellStyle="Millares" dataCellStyle="Millares">
      <calculatedColumnFormula>+C92*D92</calculatedColumnFormula>
    </tableColumn>
    <tableColumn id="6" name="Columna6" headerRowDxfId="291" dataDxfId="290" headerRowCellStyle="Millares" dataCellStyle="Millares"/>
    <tableColumn id="7" name="Columna7" headerRowDxfId="289" dataDxfId="288" headerRowCellStyle="Millares" dataCellStyle="Millares"/>
    <tableColumn id="8" name="Columna8" headerRowDxfId="287" dataDxfId="286" headerRowCellStyle="Millares" dataCellStyle="Millares"/>
    <tableColumn id="9" name="Columna9" headerRowDxfId="285" dataDxfId="284" headerRowCellStyle="Millares" dataCellStyle="Millares"/>
    <tableColumn id="10" name="Columna10" headerRowDxfId="283" dataDxfId="282" headerRowCellStyle="Millares" dataCellStyle="Millares"/>
    <tableColumn id="11" name="Columna11" headerRowDxfId="281" dataDxfId="280" headerRowCellStyle="Millares" dataCellStyle="Millares"/>
    <tableColumn id="12" name="Columna12" headerRowDxfId="279" dataDxfId="278" headerRowCellStyle="Millares" dataCellStyle="Millares"/>
    <tableColumn id="13" name="Columna13" headerRowDxfId="277" dataDxfId="276" headerRowCellStyle="Millares" dataCellStyle="Millares"/>
    <tableColumn id="14" name="Columna14" headerRowDxfId="275" dataDxfId="274">
      <calculatedColumnFormula>SUM(F92:M92)-E92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B8:N17" headerRowCount="0" totalsRowShown="0" headerRowDxfId="272" dataDxfId="271" tableBorderDxfId="270" headerRowCellStyle="Millares" dataCellStyle="Millares">
  <tableColumns count="13">
    <tableColumn id="1" name="Columna1" headerRowDxfId="269" dataDxfId="268"/>
    <tableColumn id="2" name="Columna2" headerRowDxfId="267" dataDxfId="266" headerRowCellStyle="Millares" dataCellStyle="Millares"/>
    <tableColumn id="3" name="Columna3" headerRowDxfId="265" dataDxfId="264" headerRowCellStyle="Moneda" dataCellStyle="Moneda"/>
    <tableColumn id="4" name="Columna4" headerRowDxfId="263" dataDxfId="262" headerRowCellStyle="Millares" dataCellStyle="Millares">
      <calculatedColumnFormula>+Tabla5[[#This Row],[Columna2]]*Tabla5[[#This Row],[Columna3]]</calculatedColumnFormula>
    </tableColumn>
    <tableColumn id="5" name="Columna5" headerRowDxfId="261" dataDxfId="260" headerRowCellStyle="Millares" dataCellStyle="Millares"/>
    <tableColumn id="6" name="Columna6" headerRowDxfId="259" dataDxfId="258" headerRowCellStyle="Millares" dataCellStyle="Millares"/>
    <tableColumn id="7" name="Columna7" headerRowDxfId="257" dataDxfId="256" headerRowCellStyle="Millares" dataCellStyle="Millares"/>
    <tableColumn id="8" name="Columna8" headerRowDxfId="255" dataDxfId="254" headerRowCellStyle="Millares" dataCellStyle="Millares"/>
    <tableColumn id="9" name="Columna9" headerRowDxfId="253" dataDxfId="252" headerRowCellStyle="Millares" dataCellStyle="Millares"/>
    <tableColumn id="10" name="Columna10" headerRowDxfId="251" dataDxfId="250" headerRowCellStyle="Millares" dataCellStyle="Millares"/>
    <tableColumn id="11" name="Columna11" headerRowDxfId="249" dataDxfId="248" headerRowCellStyle="Millares" dataCellStyle="Millares"/>
    <tableColumn id="12" name="Columna12" headerRowDxfId="247" dataDxfId="246" headerRowCellStyle="Millares" dataCellStyle="Millares"/>
    <tableColumn id="13" name="Columna13" headerRowDxfId="245" dataDxfId="244">
      <calculatedColumnFormula>SUM(Tabla5[[#This Row],[Columna5]:[Columna12]])-Tabla5[[#This Row],[Columna4]]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1" name="Tabla1" displayName="Tabla1" ref="B9:AB18" headerRowCount="0" totalsRowShown="0" headerRowDxfId="227" dataDxfId="225" headerRowBorderDxfId="226">
  <tableColumns count="27">
    <tableColumn id="1" name="Columna1" headerRowDxfId="224" dataDxfId="223"/>
    <tableColumn id="2" name="Columna2" headerRowDxfId="222" dataDxfId="221"/>
    <tableColumn id="3" name="Columna3" headerRowDxfId="220" dataDxfId="219"/>
    <tableColumn id="4" name="Columna4" headerRowDxfId="218" dataDxfId="217"/>
    <tableColumn id="5" name="Columna5" headerRowDxfId="216" dataDxfId="215"/>
    <tableColumn id="6" name="Columna6" headerRowDxfId="214" dataDxfId="213"/>
    <tableColumn id="7" name="Columna7" headerRowDxfId="212" dataDxfId="211"/>
    <tableColumn id="8" name="Columna8" headerRowDxfId="210" dataDxfId="209"/>
    <tableColumn id="9" name="Columna9" headerRowDxfId="208" dataDxfId="207"/>
    <tableColumn id="10" name="Columna10" headerRowDxfId="206" dataDxfId="205"/>
    <tableColumn id="11" name="Columna11" headerRowDxfId="204" dataDxfId="203"/>
    <tableColumn id="12" name="Columna12" headerRowDxfId="202" dataDxfId="201"/>
    <tableColumn id="13" name="Columna13" headerRowDxfId="200" dataDxfId="199"/>
    <tableColumn id="14" name="Columna14" headerRowDxfId="198" dataDxfId="197"/>
    <tableColumn id="15" name="Columna15" headerRowDxfId="196" dataDxfId="195"/>
    <tableColumn id="16" name="Columna16" headerRowDxfId="194" dataDxfId="193"/>
    <tableColumn id="17" name="Columna17" headerRowDxfId="192" dataDxfId="191"/>
    <tableColumn id="18" name="Columna18" headerRowDxfId="190" dataDxfId="189"/>
    <tableColumn id="19" name="Columna19" headerRowDxfId="188" dataDxfId="187"/>
    <tableColumn id="20" name="Columna20" headerRowDxfId="186" dataDxfId="185"/>
    <tableColumn id="21" name="Columna21" headerRowDxfId="184" dataDxfId="183"/>
    <tableColumn id="22" name="Columna22" headerRowDxfId="182" dataDxfId="181"/>
    <tableColumn id="23" name="Columna23" headerRowDxfId="180" dataDxfId="179"/>
    <tableColumn id="24" name="Columna24" headerRowDxfId="178" dataDxfId="177"/>
    <tableColumn id="25" name="Columna25" headerRowDxfId="176" dataDxfId="175"/>
    <tableColumn id="26" name="Columna26" headerRowDxfId="174" dataDxfId="173"/>
    <tableColumn id="27" name="Columna27" headerRowDxfId="172" dataDxfId="171">
      <calculatedColumnFormula>COUNTA(Gantt!$D9:$AA9)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2" name="Tabla13" displayName="Tabla13" ref="B21:AB30" headerRowCount="0" totalsRowShown="0" headerRowDxfId="170" dataDxfId="168" headerRowBorderDxfId="169">
  <tableColumns count="27">
    <tableColumn id="1" name="Columna1" headerRowDxfId="167" dataDxfId="166"/>
    <tableColumn id="2" name="Columna2" headerRowDxfId="165" dataDxfId="164"/>
    <tableColumn id="3" name="Columna3" headerRowDxfId="163" dataDxfId="162"/>
    <tableColumn id="4" name="Columna4" headerRowDxfId="161" dataDxfId="160"/>
    <tableColumn id="5" name="Columna5" headerRowDxfId="159" dataDxfId="158"/>
    <tableColumn id="6" name="Columna6" headerRowDxfId="157" dataDxfId="156"/>
    <tableColumn id="7" name="Columna7" headerRowDxfId="155" dataDxfId="154"/>
    <tableColumn id="8" name="Columna8" headerRowDxfId="153" dataDxfId="152"/>
    <tableColumn id="9" name="Columna9" headerRowDxfId="151" dataDxfId="150"/>
    <tableColumn id="10" name="Columna10" headerRowDxfId="149" dataDxfId="148"/>
    <tableColumn id="11" name="Columna11" headerRowDxfId="147" dataDxfId="146"/>
    <tableColumn id="12" name="Columna12" headerRowDxfId="145" dataDxfId="144"/>
    <tableColumn id="13" name="Columna13" headerRowDxfId="143" dataDxfId="142"/>
    <tableColumn id="14" name="Columna14" headerRowDxfId="141" dataDxfId="140"/>
    <tableColumn id="15" name="Columna15" headerRowDxfId="139" dataDxfId="138"/>
    <tableColumn id="16" name="Columna16" headerRowDxfId="137" dataDxfId="136"/>
    <tableColumn id="17" name="Columna17" headerRowDxfId="135" dataDxfId="134"/>
    <tableColumn id="18" name="Columna18" headerRowDxfId="133" dataDxfId="132"/>
    <tableColumn id="19" name="Columna19" headerRowDxfId="131" dataDxfId="130"/>
    <tableColumn id="20" name="Columna20" headerRowDxfId="129" dataDxfId="128"/>
    <tableColumn id="21" name="Columna21" headerRowDxfId="127" dataDxfId="126"/>
    <tableColumn id="22" name="Columna22" headerRowDxfId="125" dataDxfId="124"/>
    <tableColumn id="23" name="Columna23" headerRowDxfId="123" dataDxfId="122"/>
    <tableColumn id="24" name="Columna24" headerRowDxfId="121" dataDxfId="120"/>
    <tableColumn id="25" name="Columna25" headerRowDxfId="119" dataDxfId="118"/>
    <tableColumn id="26" name="Columna26" headerRowDxfId="117" dataDxfId="116"/>
    <tableColumn id="27" name="Columna27" headerRowDxfId="115" dataDxfId="114">
      <calculatedColumnFormula>COUNTA(Tabla13[[#This Row],[Columna3]:[Columna26]])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3" name="Tabla134" displayName="Tabla134" ref="B33:AB42" headerRowCount="0" totalsRowShown="0" headerRowDxfId="113" dataDxfId="111" headerRowBorderDxfId="112">
  <tableColumns count="27">
    <tableColumn id="1" name="Columna1" headerRowDxfId="110" dataDxfId="109"/>
    <tableColumn id="2" name="Columna2" headerRowDxfId="108" dataDxfId="107"/>
    <tableColumn id="3" name="Columna3" headerRowDxfId="106" dataDxfId="105"/>
    <tableColumn id="4" name="Columna4" headerRowDxfId="104" dataDxfId="103"/>
    <tableColumn id="5" name="Columna5" headerRowDxfId="102" dataDxfId="101"/>
    <tableColumn id="6" name="Columna6" headerRowDxfId="100" dataDxfId="99"/>
    <tableColumn id="7" name="Columna7" headerRowDxfId="98" dataDxfId="97"/>
    <tableColumn id="8" name="Columna8" headerRowDxfId="96" dataDxfId="95"/>
    <tableColumn id="9" name="Columna9" headerRowDxfId="94" dataDxfId="93"/>
    <tableColumn id="10" name="Columna10" headerRowDxfId="92" dataDxfId="91"/>
    <tableColumn id="11" name="Columna11" headerRowDxfId="90" dataDxfId="89"/>
    <tableColumn id="12" name="Columna12" headerRowDxfId="88" dataDxfId="87"/>
    <tableColumn id="13" name="Columna13" headerRowDxfId="86" dataDxfId="85"/>
    <tableColumn id="14" name="Columna14" headerRowDxfId="84" dataDxfId="83"/>
    <tableColumn id="15" name="Columna15" headerRowDxfId="82" dataDxfId="81"/>
    <tableColumn id="16" name="Columna16" headerRowDxfId="80" dataDxfId="79"/>
    <tableColumn id="17" name="Columna17" headerRowDxfId="78" dataDxfId="77"/>
    <tableColumn id="18" name="Columna18" headerRowDxfId="76" dataDxfId="75"/>
    <tableColumn id="19" name="Columna19" headerRowDxfId="74" dataDxfId="73"/>
    <tableColumn id="20" name="Columna20" headerRowDxfId="72" dataDxfId="71"/>
    <tableColumn id="21" name="Columna21" headerRowDxfId="70" dataDxfId="69"/>
    <tableColumn id="22" name="Columna22" headerRowDxfId="68" dataDxfId="67"/>
    <tableColumn id="23" name="Columna23" headerRowDxfId="66" dataDxfId="65"/>
    <tableColumn id="24" name="Columna24" headerRowDxfId="64" dataDxfId="63"/>
    <tableColumn id="25" name="Columna25" headerRowDxfId="62" dataDxfId="61"/>
    <tableColumn id="26" name="Columna26" headerRowDxfId="60" dataDxfId="59"/>
    <tableColumn id="27" name="Columna27" headerRowDxfId="58" dataDxfId="57">
      <calculatedColumnFormula>COUNTA(Tabla134[[#This Row],[Columna3]:[Columna26]])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12"/>
  <sheetViews>
    <sheetView showGridLines="0" tabSelected="1" zoomScaleNormal="100" workbookViewId="0">
      <selection activeCell="C6" sqref="C6"/>
    </sheetView>
  </sheetViews>
  <sheetFormatPr baseColWidth="10" defaultColWidth="0" defaultRowHeight="15.75" zeroHeight="1" x14ac:dyDescent="0.25"/>
  <cols>
    <col min="1" max="1" width="2.625" style="1" customWidth="1"/>
    <col min="2" max="2" width="26.625" style="1" customWidth="1"/>
    <col min="3" max="3" width="120.625" style="1" customWidth="1"/>
    <col min="4" max="4" width="2.625" style="1" customWidth="1"/>
    <col min="5" max="16384" width="11" style="1" hidden="1"/>
  </cols>
  <sheetData>
    <row r="1" spans="2:3" ht="9.9499999999999993" customHeight="1" x14ac:dyDescent="0.25"/>
    <row r="2" spans="2:3" ht="26.25" x14ac:dyDescent="0.25">
      <c r="B2" s="50" t="s">
        <v>13</v>
      </c>
    </row>
    <row r="3" spans="2:3" ht="9.9499999999999993" customHeight="1" thickBot="1" x14ac:dyDescent="0.3"/>
    <row r="4" spans="2:3" ht="24.95" customHeight="1" x14ac:dyDescent="0.25">
      <c r="B4" s="48" t="s">
        <v>14</v>
      </c>
      <c r="C4" s="49" t="s">
        <v>15</v>
      </c>
    </row>
    <row r="5" spans="2:3" ht="50.25" customHeight="1" x14ac:dyDescent="0.25">
      <c r="B5" s="46" t="s">
        <v>10</v>
      </c>
      <c r="C5" s="51" t="s">
        <v>58</v>
      </c>
    </row>
    <row r="6" spans="2:3" ht="39.950000000000003" customHeight="1" x14ac:dyDescent="0.25">
      <c r="B6" s="46" t="s">
        <v>16</v>
      </c>
      <c r="C6" s="51" t="s">
        <v>59</v>
      </c>
    </row>
    <row r="7" spans="2:3" ht="39.950000000000003" customHeight="1" x14ac:dyDescent="0.25">
      <c r="B7" s="46" t="s">
        <v>17</v>
      </c>
      <c r="C7" s="51" t="s">
        <v>60</v>
      </c>
    </row>
    <row r="8" spans="2:3" ht="39.950000000000003" customHeight="1" x14ac:dyDescent="0.25">
      <c r="B8" s="46" t="s">
        <v>18</v>
      </c>
      <c r="C8" s="51" t="s">
        <v>61</v>
      </c>
    </row>
    <row r="9" spans="2:3" ht="39.950000000000003" customHeight="1" x14ac:dyDescent="0.25">
      <c r="B9" s="46" t="s">
        <v>19</v>
      </c>
      <c r="C9" s="51" t="s">
        <v>41</v>
      </c>
    </row>
    <row r="10" spans="2:3" ht="39.950000000000003" customHeight="1" thickBot="1" x14ac:dyDescent="0.3">
      <c r="B10" s="47" t="s">
        <v>20</v>
      </c>
      <c r="C10" s="52" t="s">
        <v>63</v>
      </c>
    </row>
    <row r="11" spans="2:3" ht="9.9499999999999993" customHeight="1" x14ac:dyDescent="0.25"/>
    <row r="12" spans="2:3" hidden="1" x14ac:dyDescent="0.25"/>
  </sheetData>
  <sheetProtection algorithmName="SHA-512" hashValue="Ig4V4qmVH6kAxSwwBVLio2duWgrQyLA7vsUxH+KnXoIizrfgbWlGHU9eaIQjME6PagL+BAmWsTtx3/D13UZl8Q==" saltValue="SRMbycWj8foPTnF2F8baXQ==" spinCount="100000" sheet="1" objects="1" scenarios="1"/>
  <printOptions horizontalCentered="1"/>
  <pageMargins left="0.19685039370078741" right="0.19685039370078741" top="0.19685039370078741" bottom="0.19685039370078741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46"/>
  <sheetViews>
    <sheetView showGridLines="0" zoomScaleNormal="100" zoomScalePageLayoutView="90" workbookViewId="0">
      <selection activeCell="C5" sqref="C5:G5"/>
    </sheetView>
  </sheetViews>
  <sheetFormatPr baseColWidth="10" defaultColWidth="0" defaultRowHeight="15.75" zeroHeight="1" x14ac:dyDescent="0.25"/>
  <cols>
    <col min="1" max="1" width="2.625" style="9" customWidth="1"/>
    <col min="2" max="2" width="40.625" style="9" customWidth="1"/>
    <col min="3" max="6" width="14.625" style="9" customWidth="1"/>
    <col min="7" max="7" width="15.625" style="9" customWidth="1"/>
    <col min="8" max="8" width="2.625" style="9" customWidth="1"/>
    <col min="9" max="9" width="13.5" style="9" hidden="1" customWidth="1"/>
    <col min="10" max="10" width="14" style="9" hidden="1" customWidth="1"/>
    <col min="11" max="11" width="15" style="9" hidden="1" customWidth="1"/>
    <col min="12" max="16384" width="11" style="9" hidden="1"/>
  </cols>
  <sheetData>
    <row r="1" spans="2:9" ht="15" customHeight="1" x14ac:dyDescent="0.25"/>
    <row r="2" spans="2:9" ht="24.95" customHeight="1" x14ac:dyDescent="0.25">
      <c r="B2" s="191" t="s">
        <v>110</v>
      </c>
      <c r="C2" s="191"/>
      <c r="D2" s="191"/>
      <c r="E2" s="191"/>
      <c r="F2" s="191"/>
      <c r="G2" s="191"/>
    </row>
    <row r="3" spans="2:9" ht="20.100000000000001" customHeight="1" x14ac:dyDescent="0.25">
      <c r="B3" s="192" t="s">
        <v>90</v>
      </c>
      <c r="C3" s="192"/>
      <c r="D3" s="192"/>
      <c r="E3" s="192"/>
      <c r="F3" s="192"/>
      <c r="G3" s="192"/>
    </row>
    <row r="4" spans="2:9" ht="12" customHeight="1" x14ac:dyDescent="0.25">
      <c r="B4" s="34"/>
    </row>
    <row r="5" spans="2:9" ht="23.1" customHeight="1" thickBot="1" x14ac:dyDescent="0.3">
      <c r="B5" s="35" t="s">
        <v>23</v>
      </c>
      <c r="C5" s="193"/>
      <c r="D5" s="193"/>
      <c r="E5" s="193"/>
      <c r="F5" s="193"/>
      <c r="G5" s="193"/>
    </row>
    <row r="6" spans="2:9" ht="23.1" customHeight="1" thickTop="1" thickBot="1" x14ac:dyDescent="0.3">
      <c r="B6" s="35" t="s">
        <v>0</v>
      </c>
      <c r="C6" s="193"/>
      <c r="D6" s="193"/>
      <c r="E6" s="193"/>
      <c r="F6" s="193"/>
      <c r="G6" s="193"/>
    </row>
    <row r="7" spans="2:9" ht="23.1" customHeight="1" thickTop="1" thickBot="1" x14ac:dyDescent="0.3">
      <c r="B7" s="35" t="s">
        <v>24</v>
      </c>
      <c r="C7" s="193"/>
      <c r="D7" s="193"/>
      <c r="E7" s="193"/>
      <c r="F7" s="193"/>
      <c r="G7" s="193"/>
    </row>
    <row r="8" spans="2:9" ht="23.1" customHeight="1" thickTop="1" thickBot="1" x14ac:dyDescent="0.3">
      <c r="B8" s="35" t="s">
        <v>25</v>
      </c>
      <c r="C8" s="193"/>
      <c r="D8" s="193"/>
      <c r="E8" s="193"/>
      <c r="F8" s="193"/>
      <c r="G8" s="193"/>
    </row>
    <row r="9" spans="2:9" ht="20.100000000000001" customHeight="1" thickTop="1" x14ac:dyDescent="0.25">
      <c r="B9" s="141"/>
      <c r="D9" s="74"/>
      <c r="E9" s="74"/>
      <c r="F9" s="74"/>
      <c r="G9" s="74"/>
      <c r="I9" s="179" t="s">
        <v>109</v>
      </c>
    </row>
    <row r="10" spans="2:9" ht="45" customHeight="1" x14ac:dyDescent="0.25">
      <c r="B10" s="36" t="s">
        <v>26</v>
      </c>
      <c r="C10" s="194" t="str">
        <f>IF(OR('Presupuesto Equipos Mayores'!N19&lt;&gt;0,'Presupuesto detallado Gasto'!N113&lt;&gt;0),I9,"")</f>
        <v/>
      </c>
      <c r="D10" s="194"/>
      <c r="E10" s="194"/>
      <c r="F10" s="194"/>
      <c r="G10" s="194"/>
    </row>
    <row r="11" spans="2:9" ht="9.9499999999999993" customHeight="1" x14ac:dyDescent="0.25">
      <c r="B11" s="37"/>
      <c r="C11" s="37"/>
      <c r="D11" s="37"/>
      <c r="E11" s="37"/>
      <c r="F11" s="37"/>
      <c r="G11" s="38"/>
    </row>
    <row r="12" spans="2:9" ht="23.1" customHeight="1" x14ac:dyDescent="0.25">
      <c r="B12" s="39" t="s">
        <v>27</v>
      </c>
      <c r="C12" s="137">
        <v>2019</v>
      </c>
      <c r="D12" s="137">
        <v>2020</v>
      </c>
      <c r="E12" s="137">
        <v>2021</v>
      </c>
      <c r="F12" s="187" t="s">
        <v>29</v>
      </c>
      <c r="G12" s="188"/>
    </row>
    <row r="13" spans="2:9" ht="23.1" customHeight="1" x14ac:dyDescent="0.25">
      <c r="B13" s="40" t="s">
        <v>7</v>
      </c>
      <c r="C13" s="138">
        <f>SUM(C25:E25)</f>
        <v>0</v>
      </c>
      <c r="D13" s="138">
        <f>SUM(F25,C35:E35)</f>
        <v>0</v>
      </c>
      <c r="E13" s="138">
        <f>+F35</f>
        <v>0</v>
      </c>
      <c r="F13" s="189">
        <f>SUM(C13:E13)</f>
        <v>0</v>
      </c>
      <c r="G13" s="190"/>
    </row>
    <row r="14" spans="2:9" ht="23.1" customHeight="1" x14ac:dyDescent="0.25">
      <c r="B14" s="41" t="s">
        <v>3</v>
      </c>
      <c r="C14" s="133">
        <f t="shared" ref="C14:C17" si="0">SUM(C26:E26)</f>
        <v>0</v>
      </c>
      <c r="D14" s="133">
        <f t="shared" ref="D14:D17" si="1">SUM(F26,C36:E36)</f>
        <v>0</v>
      </c>
      <c r="E14" s="133">
        <f t="shared" ref="E14:E17" si="2">+F36</f>
        <v>0</v>
      </c>
      <c r="F14" s="183">
        <f>SUM(C14:E14)</f>
        <v>0</v>
      </c>
      <c r="G14" s="184"/>
    </row>
    <row r="15" spans="2:9" ht="23.1" customHeight="1" x14ac:dyDescent="0.25">
      <c r="B15" s="41" t="s">
        <v>9</v>
      </c>
      <c r="C15" s="133">
        <f t="shared" si="0"/>
        <v>0</v>
      </c>
      <c r="D15" s="133">
        <f t="shared" si="1"/>
        <v>0</v>
      </c>
      <c r="E15" s="133">
        <f t="shared" si="2"/>
        <v>0</v>
      </c>
      <c r="F15" s="183">
        <f>SUM(C15:E15)</f>
        <v>0</v>
      </c>
      <c r="G15" s="184"/>
    </row>
    <row r="16" spans="2:9" ht="23.1" customHeight="1" x14ac:dyDescent="0.25">
      <c r="B16" s="41" t="s">
        <v>18</v>
      </c>
      <c r="C16" s="133">
        <f t="shared" si="0"/>
        <v>0</v>
      </c>
      <c r="D16" s="133">
        <f t="shared" si="1"/>
        <v>0</v>
      </c>
      <c r="E16" s="133">
        <f t="shared" si="2"/>
        <v>0</v>
      </c>
      <c r="F16" s="183">
        <f>SUM(C16:E16)</f>
        <v>0</v>
      </c>
      <c r="G16" s="184"/>
    </row>
    <row r="17" spans="2:7" ht="23.1" customHeight="1" x14ac:dyDescent="0.25">
      <c r="B17" s="42" t="s">
        <v>30</v>
      </c>
      <c r="C17" s="135">
        <f t="shared" si="0"/>
        <v>0</v>
      </c>
      <c r="D17" s="135">
        <f t="shared" si="1"/>
        <v>0</v>
      </c>
      <c r="E17" s="135">
        <f t="shared" si="2"/>
        <v>0</v>
      </c>
      <c r="F17" s="185">
        <f>SUM(C17:E17)</f>
        <v>0</v>
      </c>
      <c r="G17" s="186"/>
    </row>
    <row r="18" spans="2:7" ht="23.1" customHeight="1" thickBot="1" x14ac:dyDescent="0.3">
      <c r="B18" s="43" t="s">
        <v>31</v>
      </c>
      <c r="C18" s="130">
        <f>SUM(C13:C17)</f>
        <v>0</v>
      </c>
      <c r="D18" s="130">
        <f t="shared" ref="D18:E18" si="3">SUM(D13:D17)</f>
        <v>0</v>
      </c>
      <c r="E18" s="130">
        <f t="shared" si="3"/>
        <v>0</v>
      </c>
      <c r="F18" s="180">
        <f>SUM(F13:G17)</f>
        <v>0</v>
      </c>
      <c r="G18" s="180"/>
    </row>
    <row r="19" spans="2:7" ht="23.1" customHeight="1" thickTop="1" x14ac:dyDescent="0.25">
      <c r="B19" s="44" t="s">
        <v>20</v>
      </c>
      <c r="C19" s="131">
        <f>SUM(C31:E31)</f>
        <v>0</v>
      </c>
      <c r="D19" s="131">
        <f>SUM(F31,C41:E41)</f>
        <v>0</v>
      </c>
      <c r="E19" s="131">
        <f>+F41</f>
        <v>0</v>
      </c>
      <c r="F19" s="181">
        <f>SUM(C19:E19)</f>
        <v>0</v>
      </c>
      <c r="G19" s="182"/>
    </row>
    <row r="20" spans="2:7" ht="23.1" customHeight="1" thickBot="1" x14ac:dyDescent="0.3">
      <c r="B20" s="45" t="s">
        <v>33</v>
      </c>
      <c r="C20" s="130">
        <f>C18+C19</f>
        <v>0</v>
      </c>
      <c r="D20" s="130">
        <f>D18+D19</f>
        <v>0</v>
      </c>
      <c r="E20" s="130">
        <f>E18+E19</f>
        <v>0</v>
      </c>
      <c r="F20" s="180">
        <f t="shared" ref="F20:G20" si="4">F18+F19</f>
        <v>0</v>
      </c>
      <c r="G20" s="180">
        <f t="shared" si="4"/>
        <v>0</v>
      </c>
    </row>
    <row r="21" spans="2:7" ht="20.100000000000001" customHeight="1" thickTop="1" x14ac:dyDescent="0.25">
      <c r="B21" s="141"/>
      <c r="C21" s="74"/>
      <c r="D21" s="74"/>
      <c r="E21" s="74"/>
      <c r="F21" s="74"/>
      <c r="G21" s="74"/>
    </row>
    <row r="22" spans="2:7" ht="24" customHeight="1" x14ac:dyDescent="0.25">
      <c r="B22" s="36" t="s">
        <v>57</v>
      </c>
      <c r="C22" s="37"/>
      <c r="D22" s="37"/>
      <c r="E22" s="37"/>
      <c r="F22" s="37"/>
      <c r="G22" s="38"/>
    </row>
    <row r="23" spans="2:7" ht="9.9499999999999993" customHeight="1" x14ac:dyDescent="0.25">
      <c r="B23" s="141"/>
      <c r="C23" s="74"/>
      <c r="D23" s="74"/>
      <c r="E23" s="74"/>
      <c r="F23" s="74"/>
      <c r="G23" s="74"/>
    </row>
    <row r="24" spans="2:7" ht="20.100000000000001" customHeight="1" x14ac:dyDescent="0.25">
      <c r="B24" s="75" t="s">
        <v>27</v>
      </c>
      <c r="C24" s="76" t="s">
        <v>48</v>
      </c>
      <c r="D24" s="76" t="s">
        <v>49</v>
      </c>
      <c r="E24" s="76" t="s">
        <v>50</v>
      </c>
      <c r="F24" s="76" t="s">
        <v>51</v>
      </c>
      <c r="G24" s="77" t="s">
        <v>47</v>
      </c>
    </row>
    <row r="25" spans="2:7" ht="20.100000000000001" customHeight="1" x14ac:dyDescent="0.25">
      <c r="B25" s="78" t="s">
        <v>7</v>
      </c>
      <c r="C25" s="138">
        <f>+'Presupuesto detallado Gasto'!F23</f>
        <v>0</v>
      </c>
      <c r="D25" s="138">
        <f>+'Presupuesto detallado Gasto'!G23</f>
        <v>0</v>
      </c>
      <c r="E25" s="138">
        <f>+'Presupuesto detallado Gasto'!H23</f>
        <v>0</v>
      </c>
      <c r="F25" s="138">
        <f>+'Presupuesto detallado Gasto'!I23</f>
        <v>0</v>
      </c>
      <c r="G25" s="139">
        <f>SUM(C25:F25)</f>
        <v>0</v>
      </c>
    </row>
    <row r="26" spans="2:7" ht="20.100000000000001" customHeight="1" x14ac:dyDescent="0.25">
      <c r="B26" s="79" t="s">
        <v>3</v>
      </c>
      <c r="C26" s="133">
        <f>+'Presupuesto detallado Gasto'!F44</f>
        <v>0</v>
      </c>
      <c r="D26" s="133">
        <f>+'Presupuesto detallado Gasto'!G44</f>
        <v>0</v>
      </c>
      <c r="E26" s="133">
        <f>+'Presupuesto detallado Gasto'!H44</f>
        <v>0</v>
      </c>
      <c r="F26" s="133">
        <f>+'Presupuesto detallado Gasto'!I44</f>
        <v>0</v>
      </c>
      <c r="G26" s="134">
        <f t="shared" ref="G26:G31" si="5">SUM(C26:F26)</f>
        <v>0</v>
      </c>
    </row>
    <row r="27" spans="2:7" ht="20.100000000000001" customHeight="1" x14ac:dyDescent="0.25">
      <c r="B27" s="79" t="s">
        <v>9</v>
      </c>
      <c r="C27" s="133">
        <f>+'Presupuesto detallado Gasto'!F65</f>
        <v>0</v>
      </c>
      <c r="D27" s="133">
        <f>+'Presupuesto detallado Gasto'!G65</f>
        <v>0</v>
      </c>
      <c r="E27" s="133">
        <f>+'Presupuesto detallado Gasto'!H65</f>
        <v>0</v>
      </c>
      <c r="F27" s="133">
        <f>+'Presupuesto detallado Gasto'!I65</f>
        <v>0</v>
      </c>
      <c r="G27" s="134">
        <f t="shared" si="5"/>
        <v>0</v>
      </c>
    </row>
    <row r="28" spans="2:7" ht="20.100000000000001" customHeight="1" x14ac:dyDescent="0.25">
      <c r="B28" s="79" t="s">
        <v>18</v>
      </c>
      <c r="C28" s="133">
        <f>+'Presupuesto detallado Gasto'!F86</f>
        <v>0</v>
      </c>
      <c r="D28" s="133">
        <f>+'Presupuesto detallado Gasto'!G86</f>
        <v>0</v>
      </c>
      <c r="E28" s="133">
        <f>+'Presupuesto detallado Gasto'!H86</f>
        <v>0</v>
      </c>
      <c r="F28" s="133">
        <f>+'Presupuesto detallado Gasto'!I86</f>
        <v>0</v>
      </c>
      <c r="G28" s="134">
        <f t="shared" si="5"/>
        <v>0</v>
      </c>
    </row>
    <row r="29" spans="2:7" ht="20.100000000000001" customHeight="1" x14ac:dyDescent="0.25">
      <c r="B29" s="80" t="s">
        <v>30</v>
      </c>
      <c r="C29" s="135">
        <f>+'Presupuesto detallado Gasto'!F107</f>
        <v>0</v>
      </c>
      <c r="D29" s="135">
        <f>+'Presupuesto detallado Gasto'!G107</f>
        <v>0</v>
      </c>
      <c r="E29" s="135">
        <f>+'Presupuesto detallado Gasto'!H107</f>
        <v>0</v>
      </c>
      <c r="F29" s="135">
        <f>+'Presupuesto detallado Gasto'!I107</f>
        <v>0</v>
      </c>
      <c r="G29" s="136">
        <f t="shared" si="5"/>
        <v>0</v>
      </c>
    </row>
    <row r="30" spans="2:7" ht="20.100000000000001" customHeight="1" thickBot="1" x14ac:dyDescent="0.3">
      <c r="B30" s="43" t="s">
        <v>31</v>
      </c>
      <c r="C30" s="130">
        <f>SUM(C25:C29)</f>
        <v>0</v>
      </c>
      <c r="D30" s="130">
        <f t="shared" ref="D30:E30" si="6">SUM(D25:D29)</f>
        <v>0</v>
      </c>
      <c r="E30" s="130">
        <f t="shared" si="6"/>
        <v>0</v>
      </c>
      <c r="F30" s="130">
        <f>SUM(F25:F29)</f>
        <v>0</v>
      </c>
      <c r="G30" s="130">
        <f>SUM(C30:F30)</f>
        <v>0</v>
      </c>
    </row>
    <row r="31" spans="2:7" ht="20.100000000000001" customHeight="1" thickTop="1" x14ac:dyDescent="0.25">
      <c r="B31" s="81" t="s">
        <v>20</v>
      </c>
      <c r="C31" s="131">
        <f>+'Presupuesto Equipos Mayores'!F19</f>
        <v>0</v>
      </c>
      <c r="D31" s="131">
        <f>+'Presupuesto Equipos Mayores'!G19</f>
        <v>0</v>
      </c>
      <c r="E31" s="131">
        <f>+'Presupuesto Equipos Mayores'!H19</f>
        <v>0</v>
      </c>
      <c r="F31" s="131">
        <f>+'Presupuesto Equipos Mayores'!I19</f>
        <v>0</v>
      </c>
      <c r="G31" s="132">
        <f t="shared" si="5"/>
        <v>0</v>
      </c>
    </row>
    <row r="32" spans="2:7" ht="20.100000000000001" customHeight="1" thickBot="1" x14ac:dyDescent="0.3">
      <c r="B32" s="45" t="s">
        <v>33</v>
      </c>
      <c r="C32" s="130">
        <f>C30+C31</f>
        <v>0</v>
      </c>
      <c r="D32" s="130">
        <f t="shared" ref="D32:F32" si="7">D30+D31</f>
        <v>0</v>
      </c>
      <c r="E32" s="130">
        <f t="shared" si="7"/>
        <v>0</v>
      </c>
      <c r="F32" s="130">
        <f t="shared" si="7"/>
        <v>0</v>
      </c>
      <c r="G32" s="130">
        <f>SUM(C32:F32)</f>
        <v>0</v>
      </c>
    </row>
    <row r="33" spans="2:7" ht="20.100000000000001" customHeight="1" thickTop="1" x14ac:dyDescent="0.25">
      <c r="B33" s="141"/>
      <c r="C33" s="74"/>
      <c r="D33" s="74"/>
      <c r="E33" s="74"/>
      <c r="F33" s="74"/>
      <c r="G33" s="74"/>
    </row>
    <row r="34" spans="2:7" ht="20.100000000000001" customHeight="1" x14ac:dyDescent="0.25">
      <c r="B34" s="75" t="s">
        <v>27</v>
      </c>
      <c r="C34" s="76" t="s">
        <v>52</v>
      </c>
      <c r="D34" s="76" t="s">
        <v>53</v>
      </c>
      <c r="E34" s="76" t="s">
        <v>54</v>
      </c>
      <c r="F34" s="76" t="s">
        <v>55</v>
      </c>
      <c r="G34" s="77" t="s">
        <v>56</v>
      </c>
    </row>
    <row r="35" spans="2:7" ht="20.100000000000001" customHeight="1" x14ac:dyDescent="0.25">
      <c r="B35" s="78" t="s">
        <v>7</v>
      </c>
      <c r="C35" s="138">
        <f>+'Presupuesto detallado Gasto'!J23</f>
        <v>0</v>
      </c>
      <c r="D35" s="138">
        <f>+'Presupuesto detallado Gasto'!K23</f>
        <v>0</v>
      </c>
      <c r="E35" s="138">
        <f>+'Presupuesto detallado Gasto'!L23</f>
        <v>0</v>
      </c>
      <c r="F35" s="138">
        <f>+'Presupuesto detallado Gasto'!M23</f>
        <v>0</v>
      </c>
      <c r="G35" s="139">
        <f t="shared" ref="G35:G42" si="8">SUM(C35:F35)</f>
        <v>0</v>
      </c>
    </row>
    <row r="36" spans="2:7" ht="20.100000000000001" customHeight="1" x14ac:dyDescent="0.25">
      <c r="B36" s="79" t="s">
        <v>3</v>
      </c>
      <c r="C36" s="133">
        <f>+'Presupuesto detallado Gasto'!J44</f>
        <v>0</v>
      </c>
      <c r="D36" s="133">
        <f>+'Presupuesto detallado Gasto'!K44</f>
        <v>0</v>
      </c>
      <c r="E36" s="133">
        <f>+'Presupuesto detallado Gasto'!L44</f>
        <v>0</v>
      </c>
      <c r="F36" s="133">
        <f>+'Presupuesto detallado Gasto'!M44</f>
        <v>0</v>
      </c>
      <c r="G36" s="134">
        <f t="shared" si="8"/>
        <v>0</v>
      </c>
    </row>
    <row r="37" spans="2:7" ht="20.100000000000001" customHeight="1" x14ac:dyDescent="0.25">
      <c r="B37" s="79" t="s">
        <v>9</v>
      </c>
      <c r="C37" s="133">
        <f>+'Presupuesto detallado Gasto'!J65</f>
        <v>0</v>
      </c>
      <c r="D37" s="133">
        <f>+'Presupuesto detallado Gasto'!K65</f>
        <v>0</v>
      </c>
      <c r="E37" s="133">
        <f>+'Presupuesto detallado Gasto'!L65</f>
        <v>0</v>
      </c>
      <c r="F37" s="133">
        <f>+'Presupuesto detallado Gasto'!M65</f>
        <v>0</v>
      </c>
      <c r="G37" s="134">
        <f t="shared" si="8"/>
        <v>0</v>
      </c>
    </row>
    <row r="38" spans="2:7" ht="20.100000000000001" customHeight="1" x14ac:dyDescent="0.25">
      <c r="B38" s="79" t="s">
        <v>18</v>
      </c>
      <c r="C38" s="133">
        <f>+'Presupuesto detallado Gasto'!J86</f>
        <v>0</v>
      </c>
      <c r="D38" s="133">
        <f>+'Presupuesto detallado Gasto'!K86</f>
        <v>0</v>
      </c>
      <c r="E38" s="133">
        <f>+'Presupuesto detallado Gasto'!L86</f>
        <v>0</v>
      </c>
      <c r="F38" s="133">
        <f>+'Presupuesto detallado Gasto'!M86</f>
        <v>0</v>
      </c>
      <c r="G38" s="134">
        <f t="shared" si="8"/>
        <v>0</v>
      </c>
    </row>
    <row r="39" spans="2:7" ht="20.100000000000001" customHeight="1" x14ac:dyDescent="0.25">
      <c r="B39" s="80" t="s">
        <v>30</v>
      </c>
      <c r="C39" s="135">
        <f>+'Presupuesto detallado Gasto'!J107</f>
        <v>0</v>
      </c>
      <c r="D39" s="135">
        <f>+'Presupuesto detallado Gasto'!K107</f>
        <v>0</v>
      </c>
      <c r="E39" s="135">
        <f>+'Presupuesto detallado Gasto'!L107</f>
        <v>0</v>
      </c>
      <c r="F39" s="135">
        <f>+'Presupuesto detallado Gasto'!M107</f>
        <v>0</v>
      </c>
      <c r="G39" s="136">
        <f t="shared" si="8"/>
        <v>0</v>
      </c>
    </row>
    <row r="40" spans="2:7" ht="20.100000000000001" customHeight="1" thickBot="1" x14ac:dyDescent="0.3">
      <c r="B40" s="43" t="s">
        <v>31</v>
      </c>
      <c r="C40" s="130">
        <f>SUM(C35:C39)</f>
        <v>0</v>
      </c>
      <c r="D40" s="130">
        <f t="shared" ref="D40:F40" si="9">SUM(D35:D39)</f>
        <v>0</v>
      </c>
      <c r="E40" s="130">
        <f t="shared" si="9"/>
        <v>0</v>
      </c>
      <c r="F40" s="130">
        <f t="shared" si="9"/>
        <v>0</v>
      </c>
      <c r="G40" s="130">
        <f t="shared" si="8"/>
        <v>0</v>
      </c>
    </row>
    <row r="41" spans="2:7" ht="20.100000000000001" customHeight="1" thickTop="1" x14ac:dyDescent="0.25">
      <c r="B41" s="81" t="s">
        <v>20</v>
      </c>
      <c r="C41" s="131">
        <f>+'Presupuesto Equipos Mayores'!J19</f>
        <v>0</v>
      </c>
      <c r="D41" s="131">
        <f>+'Presupuesto Equipos Mayores'!K19</f>
        <v>0</v>
      </c>
      <c r="E41" s="131">
        <f>+'Presupuesto Equipos Mayores'!L19</f>
        <v>0</v>
      </c>
      <c r="F41" s="131">
        <f>+'Presupuesto Equipos Mayores'!M19</f>
        <v>0</v>
      </c>
      <c r="G41" s="132">
        <f t="shared" si="8"/>
        <v>0</v>
      </c>
    </row>
    <row r="42" spans="2:7" ht="20.100000000000001" customHeight="1" thickBot="1" x14ac:dyDescent="0.3">
      <c r="B42" s="45" t="s">
        <v>33</v>
      </c>
      <c r="C42" s="130">
        <f>C40+C41</f>
        <v>0</v>
      </c>
      <c r="D42" s="130">
        <f t="shared" ref="D42:F42" si="10">D40+D41</f>
        <v>0</v>
      </c>
      <c r="E42" s="130">
        <f t="shared" si="10"/>
        <v>0</v>
      </c>
      <c r="F42" s="130">
        <f t="shared" si="10"/>
        <v>0</v>
      </c>
      <c r="G42" s="130">
        <f t="shared" si="8"/>
        <v>0</v>
      </c>
    </row>
    <row r="43" spans="2:7" ht="15" customHeight="1" thickTop="1" x14ac:dyDescent="0.25"/>
    <row r="44" spans="2:7" hidden="1" x14ac:dyDescent="0.25"/>
    <row r="45" spans="2:7" hidden="1" x14ac:dyDescent="0.25"/>
    <row r="46" spans="2:7" hidden="1" x14ac:dyDescent="0.25"/>
  </sheetData>
  <sheetProtection algorithmName="SHA-512" hashValue="50CUmJtHfQP2Oc8Hm+/G5AkjYgkpdD0jP8PS86Jy8THTqhse9Sgvb3+8c87+JzHiveBA1HD0GtAOcOHyBIMeTQ==" saltValue="t4TUQ+99EadwEcts4Asunw==" spinCount="100000" sheet="1" formatCells="0" insertColumns="0" insertRows="0" deleteRows="0" autoFilter="0"/>
  <mergeCells count="16">
    <mergeCell ref="F12:G12"/>
    <mergeCell ref="F13:G13"/>
    <mergeCell ref="F14:G14"/>
    <mergeCell ref="B2:G2"/>
    <mergeCell ref="B3:G3"/>
    <mergeCell ref="C5:G5"/>
    <mergeCell ref="C6:G6"/>
    <mergeCell ref="C7:G7"/>
    <mergeCell ref="C8:G8"/>
    <mergeCell ref="C10:G10"/>
    <mergeCell ref="F18:G18"/>
    <mergeCell ref="F19:G19"/>
    <mergeCell ref="F20:G20"/>
    <mergeCell ref="F15:G15"/>
    <mergeCell ref="F16:G16"/>
    <mergeCell ref="F17:G17"/>
  </mergeCells>
  <conditionalFormatting sqref="C10:G10">
    <cfRule type="containsBlanks" dxfId="463" priority="1">
      <formula>LEN(TRIM(C10))=0</formula>
    </cfRule>
  </conditionalFormatting>
  <printOptions horizontalCentered="1"/>
  <pageMargins left="0.19685039370078741" right="0.19685039370078741" top="0.98425196850393704" bottom="0.39370078740157483" header="0.59055118110236227" footer="0.19685039370078741"/>
  <pageSetup paperSize="9" scale="80" fitToHeight="0" orientation="portrait" horizontalDpi="4294967292" verticalDpi="4294967292" r:id="rId1"/>
  <headerFooter>
    <oddHeader xml:space="preserve">&amp;L&amp;G&amp;C&amp;"-,Negrita"&amp;20&amp;K00-029IV CONVOCATORIA A PROYECTOS DE INVESTIGACIÓN&amp;R&amp;G
</oddHeader>
    <oddFooter>&amp;R&amp;10&amp;K00-033INV/F/PCI/4/0818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F116"/>
  <sheetViews>
    <sheetView showGridLines="0" topLeftCell="A7" zoomScale="80" zoomScaleNormal="80" zoomScalePageLayoutView="75" workbookViewId="0">
      <selection activeCell="C10" sqref="C10"/>
    </sheetView>
  </sheetViews>
  <sheetFormatPr baseColWidth="10" defaultColWidth="0" defaultRowHeight="18.75" zeroHeight="1" x14ac:dyDescent="0.25"/>
  <cols>
    <col min="1" max="1" width="45.625" style="159" customWidth="1"/>
    <col min="2" max="2" width="14.625" style="142" bestFit="1" customWidth="1"/>
    <col min="3" max="3" width="10.75" style="142" customWidth="1"/>
    <col min="4" max="4" width="10.125" style="143" customWidth="1"/>
    <col min="5" max="13" width="12.625" style="142" customWidth="1"/>
    <col min="14" max="14" width="14.5" style="144" customWidth="1"/>
    <col min="15" max="16384" width="11" style="142" hidden="1"/>
  </cols>
  <sheetData>
    <row r="1" spans="1:14" s="9" customFormat="1" ht="9.9499999999999993" customHeight="1" x14ac:dyDescent="0.25">
      <c r="A1" s="152"/>
      <c r="D1" s="16"/>
      <c r="N1" s="65"/>
    </row>
    <row r="2" spans="1:14" s="9" customFormat="1" x14ac:dyDescent="0.25">
      <c r="A2" s="152"/>
      <c r="B2" s="26" t="s">
        <v>36</v>
      </c>
      <c r="C2" s="26" t="s">
        <v>37</v>
      </c>
      <c r="D2" s="16"/>
      <c r="M2" s="82" t="s">
        <v>22</v>
      </c>
      <c r="N2" s="65"/>
    </row>
    <row r="3" spans="1:14" s="9" customFormat="1" ht="9.9499999999999993" customHeight="1" x14ac:dyDescent="0.25">
      <c r="A3" s="152"/>
      <c r="D3" s="16"/>
      <c r="N3" s="65"/>
    </row>
    <row r="4" spans="1:14" s="9" customFormat="1" ht="33.950000000000003" customHeight="1" x14ac:dyDescent="0.25">
      <c r="A4" s="140" t="s">
        <v>12</v>
      </c>
      <c r="B4" s="140"/>
      <c r="C4" s="140"/>
      <c r="D4" s="140"/>
      <c r="N4" s="65"/>
    </row>
    <row r="5" spans="1:14" s="9" customFormat="1" ht="9.9499999999999993" customHeight="1" thickBot="1" x14ac:dyDescent="0.3">
      <c r="A5" s="152"/>
      <c r="D5" s="16"/>
      <c r="N5" s="65"/>
    </row>
    <row r="6" spans="1:14" s="9" customFormat="1" ht="30" customHeight="1" thickBot="1" x14ac:dyDescent="0.3">
      <c r="A6" s="199" t="s">
        <v>10</v>
      </c>
      <c r="B6" s="200"/>
      <c r="C6" s="200"/>
      <c r="D6" s="200"/>
      <c r="E6" s="201"/>
      <c r="F6" s="202" t="s">
        <v>107</v>
      </c>
      <c r="G6" s="203"/>
      <c r="H6" s="203"/>
      <c r="I6" s="203"/>
      <c r="J6" s="203"/>
      <c r="K6" s="203"/>
      <c r="L6" s="203"/>
      <c r="M6" s="204"/>
      <c r="N6" s="65"/>
    </row>
    <row r="7" spans="1:14" s="16" customFormat="1" ht="31.5" thickTop="1" thickBot="1" x14ac:dyDescent="0.3">
      <c r="A7" s="107" t="s">
        <v>62</v>
      </c>
      <c r="B7" s="68" t="s">
        <v>45</v>
      </c>
      <c r="C7" s="68" t="s">
        <v>43</v>
      </c>
      <c r="D7" s="68" t="s">
        <v>44</v>
      </c>
      <c r="E7" s="178" t="s">
        <v>108</v>
      </c>
      <c r="F7" s="27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9">
        <v>8</v>
      </c>
      <c r="N7" s="66" t="s">
        <v>6</v>
      </c>
    </row>
    <row r="8" spans="1:14" x14ac:dyDescent="0.25">
      <c r="A8" s="153"/>
      <c r="B8" s="69" t="s">
        <v>37</v>
      </c>
      <c r="C8" s="53">
        <v>0</v>
      </c>
      <c r="D8" s="54">
        <v>0</v>
      </c>
      <c r="E8" s="56">
        <f t="shared" ref="E8:E22" si="0">+C8*D8</f>
        <v>0</v>
      </c>
      <c r="F8" s="55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6">
        <v>0</v>
      </c>
      <c r="N8" s="150">
        <f t="shared" ref="N8:N22" si="1">SUM(F8:M8)-E8</f>
        <v>0</v>
      </c>
    </row>
    <row r="9" spans="1:14" x14ac:dyDescent="0.25">
      <c r="A9" s="154"/>
      <c r="B9" s="70" t="s">
        <v>37</v>
      </c>
      <c r="C9" s="57">
        <v>0</v>
      </c>
      <c r="D9" s="58">
        <v>0</v>
      </c>
      <c r="E9" s="60">
        <f t="shared" si="0"/>
        <v>0</v>
      </c>
      <c r="F9" s="59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60">
        <v>0</v>
      </c>
      <c r="N9" s="150">
        <f t="shared" si="1"/>
        <v>0</v>
      </c>
    </row>
    <row r="10" spans="1:14" x14ac:dyDescent="0.25">
      <c r="A10" s="155"/>
      <c r="B10" s="71" t="s">
        <v>37</v>
      </c>
      <c r="C10" s="57">
        <v>0</v>
      </c>
      <c r="D10" s="58">
        <v>0</v>
      </c>
      <c r="E10" s="60">
        <f t="shared" si="0"/>
        <v>0</v>
      </c>
      <c r="F10" s="59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60">
        <v>0</v>
      </c>
      <c r="N10" s="150">
        <f t="shared" si="1"/>
        <v>0</v>
      </c>
    </row>
    <row r="11" spans="1:14" x14ac:dyDescent="0.25">
      <c r="A11" s="154"/>
      <c r="B11" s="70" t="s">
        <v>37</v>
      </c>
      <c r="C11" s="57">
        <v>0</v>
      </c>
      <c r="D11" s="58">
        <v>0</v>
      </c>
      <c r="E11" s="60">
        <f t="shared" si="0"/>
        <v>0</v>
      </c>
      <c r="F11" s="59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60">
        <v>0</v>
      </c>
      <c r="N11" s="150">
        <f t="shared" si="1"/>
        <v>0</v>
      </c>
    </row>
    <row r="12" spans="1:14" x14ac:dyDescent="0.25">
      <c r="A12" s="154"/>
      <c r="B12" s="70" t="s">
        <v>37</v>
      </c>
      <c r="C12" s="57">
        <v>0</v>
      </c>
      <c r="D12" s="58">
        <v>0</v>
      </c>
      <c r="E12" s="60">
        <f t="shared" si="0"/>
        <v>0</v>
      </c>
      <c r="F12" s="59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0">
        <v>0</v>
      </c>
      <c r="N12" s="150">
        <f t="shared" si="1"/>
        <v>0</v>
      </c>
    </row>
    <row r="13" spans="1:14" x14ac:dyDescent="0.25">
      <c r="A13" s="155"/>
      <c r="B13" s="71" t="s">
        <v>37</v>
      </c>
      <c r="C13" s="57">
        <v>0</v>
      </c>
      <c r="D13" s="58">
        <v>0</v>
      </c>
      <c r="E13" s="60">
        <f t="shared" si="0"/>
        <v>0</v>
      </c>
      <c r="F13" s="59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0">
        <v>0</v>
      </c>
      <c r="N13" s="150">
        <f t="shared" si="1"/>
        <v>0</v>
      </c>
    </row>
    <row r="14" spans="1:14" x14ac:dyDescent="0.25">
      <c r="A14" s="154"/>
      <c r="B14" s="70" t="s">
        <v>37</v>
      </c>
      <c r="C14" s="57">
        <v>0</v>
      </c>
      <c r="D14" s="58">
        <v>0</v>
      </c>
      <c r="E14" s="60">
        <f t="shared" si="0"/>
        <v>0</v>
      </c>
      <c r="F14" s="59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0">
        <v>0</v>
      </c>
      <c r="N14" s="150">
        <f t="shared" si="1"/>
        <v>0</v>
      </c>
    </row>
    <row r="15" spans="1:14" x14ac:dyDescent="0.25">
      <c r="A15" s="155"/>
      <c r="B15" s="71" t="s">
        <v>37</v>
      </c>
      <c r="C15" s="57">
        <v>0</v>
      </c>
      <c r="D15" s="58">
        <v>0</v>
      </c>
      <c r="E15" s="60">
        <f t="shared" si="0"/>
        <v>0</v>
      </c>
      <c r="F15" s="59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0">
        <v>0</v>
      </c>
      <c r="N15" s="150">
        <f t="shared" si="1"/>
        <v>0</v>
      </c>
    </row>
    <row r="16" spans="1:14" x14ac:dyDescent="0.25">
      <c r="A16" s="154"/>
      <c r="B16" s="70" t="s">
        <v>37</v>
      </c>
      <c r="C16" s="57">
        <v>0</v>
      </c>
      <c r="D16" s="58">
        <v>0</v>
      </c>
      <c r="E16" s="60">
        <f t="shared" si="0"/>
        <v>0</v>
      </c>
      <c r="F16" s="59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60">
        <v>0</v>
      </c>
      <c r="N16" s="150">
        <f t="shared" si="1"/>
        <v>0</v>
      </c>
    </row>
    <row r="17" spans="1:32" x14ac:dyDescent="0.25">
      <c r="A17" s="154"/>
      <c r="B17" s="70" t="s">
        <v>37</v>
      </c>
      <c r="C17" s="57">
        <v>0</v>
      </c>
      <c r="D17" s="58">
        <v>0</v>
      </c>
      <c r="E17" s="60">
        <f t="shared" si="0"/>
        <v>0</v>
      </c>
      <c r="F17" s="59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60">
        <v>0</v>
      </c>
      <c r="N17" s="150">
        <f t="shared" si="1"/>
        <v>0</v>
      </c>
    </row>
    <row r="18" spans="1:32" x14ac:dyDescent="0.25">
      <c r="A18" s="155"/>
      <c r="B18" s="71" t="s">
        <v>37</v>
      </c>
      <c r="C18" s="57">
        <v>0</v>
      </c>
      <c r="D18" s="58">
        <v>0</v>
      </c>
      <c r="E18" s="60">
        <f t="shared" si="0"/>
        <v>0</v>
      </c>
      <c r="F18" s="59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0">
        <v>0</v>
      </c>
      <c r="N18" s="150">
        <f t="shared" si="1"/>
        <v>0</v>
      </c>
    </row>
    <row r="19" spans="1:32" x14ac:dyDescent="0.25">
      <c r="A19" s="155"/>
      <c r="B19" s="71" t="s">
        <v>37</v>
      </c>
      <c r="C19" s="57">
        <v>0</v>
      </c>
      <c r="D19" s="58">
        <v>0</v>
      </c>
      <c r="E19" s="60">
        <f t="shared" si="0"/>
        <v>0</v>
      </c>
      <c r="F19" s="59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0">
        <v>0</v>
      </c>
      <c r="N19" s="150">
        <f t="shared" si="1"/>
        <v>0</v>
      </c>
    </row>
    <row r="20" spans="1:32" x14ac:dyDescent="0.25">
      <c r="A20" s="154"/>
      <c r="B20" s="70" t="s">
        <v>37</v>
      </c>
      <c r="C20" s="57">
        <v>0</v>
      </c>
      <c r="D20" s="58">
        <v>0</v>
      </c>
      <c r="E20" s="60">
        <f t="shared" si="0"/>
        <v>0</v>
      </c>
      <c r="F20" s="59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0">
        <v>0</v>
      </c>
      <c r="N20" s="150">
        <f t="shared" si="1"/>
        <v>0</v>
      </c>
      <c r="AA20" s="151"/>
      <c r="AB20" s="151"/>
      <c r="AC20" s="151"/>
      <c r="AD20" s="151"/>
      <c r="AE20" s="151"/>
      <c r="AF20" s="151"/>
    </row>
    <row r="21" spans="1:32" x14ac:dyDescent="0.25">
      <c r="A21" s="155" t="s">
        <v>105</v>
      </c>
      <c r="B21" s="71" t="s">
        <v>37</v>
      </c>
      <c r="C21" s="57">
        <v>0</v>
      </c>
      <c r="D21" s="58">
        <v>0</v>
      </c>
      <c r="E21" s="60">
        <f t="shared" si="0"/>
        <v>0</v>
      </c>
      <c r="F21" s="59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60">
        <v>0</v>
      </c>
      <c r="N21" s="150">
        <f t="shared" si="1"/>
        <v>0</v>
      </c>
      <c r="AA21" s="151"/>
      <c r="AB21" s="151"/>
      <c r="AC21" s="151"/>
      <c r="AD21" s="151"/>
      <c r="AE21" s="151"/>
      <c r="AF21" s="151"/>
    </row>
    <row r="22" spans="1:32" ht="19.5" thickBot="1" x14ac:dyDescent="0.3">
      <c r="A22" s="156"/>
      <c r="B22" s="72" t="s">
        <v>37</v>
      </c>
      <c r="C22" s="61">
        <v>0</v>
      </c>
      <c r="D22" s="62">
        <v>0</v>
      </c>
      <c r="E22" s="64">
        <f t="shared" si="0"/>
        <v>0</v>
      </c>
      <c r="F22" s="63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4">
        <v>0</v>
      </c>
      <c r="N22" s="150">
        <f t="shared" si="1"/>
        <v>0</v>
      </c>
      <c r="AA22" s="151"/>
      <c r="AB22" s="151"/>
      <c r="AC22" s="151"/>
      <c r="AD22" s="151"/>
      <c r="AE22" s="151"/>
      <c r="AF22" s="151"/>
    </row>
    <row r="23" spans="1:32" s="9" customFormat="1" ht="24.95" customHeight="1" thickBot="1" x14ac:dyDescent="0.3">
      <c r="A23" s="157"/>
      <c r="B23" s="14"/>
      <c r="C23" s="205" t="s">
        <v>32</v>
      </c>
      <c r="D23" s="205"/>
      <c r="E23" s="22">
        <f t="shared" ref="E23:M23" si="2">SUMIF($B$8:$B$22,"UDLA",E8:E22)</f>
        <v>0</v>
      </c>
      <c r="F23" s="17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18">
        <f t="shared" si="2"/>
        <v>0</v>
      </c>
      <c r="N23" s="67">
        <f t="shared" ref="N23:N25" si="3">SUM(F23:M23)-E23</f>
        <v>0</v>
      </c>
      <c r="AA23" s="30"/>
      <c r="AB23" s="30"/>
      <c r="AC23" s="30"/>
      <c r="AD23" s="30"/>
      <c r="AE23" s="30"/>
      <c r="AF23" s="30"/>
    </row>
    <row r="24" spans="1:32" s="9" customFormat="1" ht="24.95" customHeight="1" thickTop="1" thickBot="1" x14ac:dyDescent="0.3">
      <c r="A24" s="158"/>
      <c r="B24" s="15"/>
      <c r="C24" s="195" t="s">
        <v>38</v>
      </c>
      <c r="D24" s="196"/>
      <c r="E24" s="23">
        <f t="shared" ref="E24:M24" si="4">SUMIF($B$8:$B$22,"Externo",E8:E22)</f>
        <v>0</v>
      </c>
      <c r="F24" s="31">
        <f t="shared" si="4"/>
        <v>0</v>
      </c>
      <c r="G24" s="25">
        <f t="shared" si="4"/>
        <v>0</v>
      </c>
      <c r="H24" s="25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3">
        <f t="shared" si="4"/>
        <v>0</v>
      </c>
      <c r="N24" s="67">
        <f t="shared" si="3"/>
        <v>0</v>
      </c>
      <c r="AA24" s="30"/>
      <c r="AB24" s="30"/>
      <c r="AC24" s="30"/>
      <c r="AD24" s="30"/>
      <c r="AE24" s="30"/>
      <c r="AF24" s="30"/>
    </row>
    <row r="25" spans="1:32" s="9" customFormat="1" ht="30" customHeight="1" thickTop="1" thickBot="1" x14ac:dyDescent="0.3">
      <c r="A25" s="197" t="str">
        <f>CONCATENATE("Total ",A6)</f>
        <v>Total Viajes Técnicos</v>
      </c>
      <c r="B25" s="198"/>
      <c r="C25" s="198"/>
      <c r="D25" s="198"/>
      <c r="E25" s="24">
        <f>E23+E24</f>
        <v>0</v>
      </c>
      <c r="F25" s="19">
        <f>F23+F24</f>
        <v>0</v>
      </c>
      <c r="G25" s="20">
        <f>G23+G24</f>
        <v>0</v>
      </c>
      <c r="H25" s="20">
        <f t="shared" ref="H25:M25" si="5">H23+H24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1">
        <f t="shared" si="5"/>
        <v>0</v>
      </c>
      <c r="N25" s="67">
        <f t="shared" si="3"/>
        <v>0</v>
      </c>
    </row>
    <row r="26" spans="1:32" s="9" customFormat="1" ht="15" customHeight="1" thickBot="1" x14ac:dyDescent="0.3">
      <c r="A26" s="152"/>
      <c r="D26" s="16"/>
      <c r="N26" s="65"/>
    </row>
    <row r="27" spans="1:32" s="16" customFormat="1" ht="30" customHeight="1" thickBot="1" x14ac:dyDescent="0.3">
      <c r="A27" s="199" t="s">
        <v>16</v>
      </c>
      <c r="B27" s="200"/>
      <c r="C27" s="200"/>
      <c r="D27" s="200"/>
      <c r="E27" s="201"/>
      <c r="F27" s="202" t="s">
        <v>107</v>
      </c>
      <c r="G27" s="203"/>
      <c r="H27" s="203"/>
      <c r="I27" s="203"/>
      <c r="J27" s="203"/>
      <c r="K27" s="203"/>
      <c r="L27" s="203"/>
      <c r="M27" s="204"/>
      <c r="N27" s="65"/>
    </row>
    <row r="28" spans="1:32" s="9" customFormat="1" ht="31.5" thickTop="1" thickBot="1" x14ac:dyDescent="0.3">
      <c r="A28" s="107" t="s">
        <v>62</v>
      </c>
      <c r="B28" s="68" t="s">
        <v>45</v>
      </c>
      <c r="C28" s="68" t="s">
        <v>43</v>
      </c>
      <c r="D28" s="68" t="s">
        <v>44</v>
      </c>
      <c r="E28" s="178" t="s">
        <v>108</v>
      </c>
      <c r="F28" s="27">
        <v>1</v>
      </c>
      <c r="G28" s="28">
        <v>2</v>
      </c>
      <c r="H28" s="28">
        <v>3</v>
      </c>
      <c r="I28" s="28">
        <v>4</v>
      </c>
      <c r="J28" s="28">
        <v>5</v>
      </c>
      <c r="K28" s="28">
        <v>6</v>
      </c>
      <c r="L28" s="28">
        <v>7</v>
      </c>
      <c r="M28" s="29">
        <v>8</v>
      </c>
      <c r="N28" s="66" t="s">
        <v>6</v>
      </c>
    </row>
    <row r="29" spans="1:32" x14ac:dyDescent="0.25">
      <c r="A29" s="153"/>
      <c r="B29" s="69" t="s">
        <v>37</v>
      </c>
      <c r="C29" s="53">
        <v>0</v>
      </c>
      <c r="D29" s="54">
        <v>0</v>
      </c>
      <c r="E29" s="56">
        <f t="shared" ref="E29:E43" si="6">+C29*D29</f>
        <v>0</v>
      </c>
      <c r="F29" s="55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6">
        <v>0</v>
      </c>
      <c r="N29" s="150">
        <f t="shared" ref="N29:N43" si="7">SUM(F29:M29)-E29</f>
        <v>0</v>
      </c>
    </row>
    <row r="30" spans="1:32" x14ac:dyDescent="0.25">
      <c r="A30" s="154"/>
      <c r="B30" s="70" t="s">
        <v>37</v>
      </c>
      <c r="C30" s="57">
        <v>0</v>
      </c>
      <c r="D30" s="58">
        <v>0</v>
      </c>
      <c r="E30" s="60">
        <f t="shared" si="6"/>
        <v>0</v>
      </c>
      <c r="F30" s="59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60">
        <v>0</v>
      </c>
      <c r="N30" s="150">
        <f t="shared" si="7"/>
        <v>0</v>
      </c>
    </row>
    <row r="31" spans="1:32" x14ac:dyDescent="0.25">
      <c r="A31" s="155"/>
      <c r="B31" s="71" t="s">
        <v>37</v>
      </c>
      <c r="C31" s="57">
        <v>0</v>
      </c>
      <c r="D31" s="58">
        <v>0</v>
      </c>
      <c r="E31" s="60">
        <f t="shared" si="6"/>
        <v>0</v>
      </c>
      <c r="F31" s="59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0">
        <v>0</v>
      </c>
      <c r="N31" s="150">
        <f t="shared" si="7"/>
        <v>0</v>
      </c>
    </row>
    <row r="32" spans="1:32" x14ac:dyDescent="0.25">
      <c r="A32" s="154"/>
      <c r="B32" s="70" t="s">
        <v>37</v>
      </c>
      <c r="C32" s="57">
        <v>0</v>
      </c>
      <c r="D32" s="58">
        <v>0</v>
      </c>
      <c r="E32" s="60">
        <f t="shared" si="6"/>
        <v>0</v>
      </c>
      <c r="F32" s="59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60">
        <v>0</v>
      </c>
      <c r="N32" s="150">
        <f t="shared" si="7"/>
        <v>0</v>
      </c>
    </row>
    <row r="33" spans="1:32" x14ac:dyDescent="0.25">
      <c r="A33" s="154"/>
      <c r="B33" s="70" t="s">
        <v>37</v>
      </c>
      <c r="C33" s="57">
        <v>0</v>
      </c>
      <c r="D33" s="58">
        <v>0</v>
      </c>
      <c r="E33" s="60">
        <f t="shared" si="6"/>
        <v>0</v>
      </c>
      <c r="F33" s="59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60">
        <v>0</v>
      </c>
      <c r="N33" s="150">
        <f t="shared" si="7"/>
        <v>0</v>
      </c>
    </row>
    <row r="34" spans="1:32" x14ac:dyDescent="0.25">
      <c r="A34" s="155"/>
      <c r="B34" s="71" t="s">
        <v>37</v>
      </c>
      <c r="C34" s="57">
        <v>0</v>
      </c>
      <c r="D34" s="58">
        <v>0</v>
      </c>
      <c r="E34" s="60">
        <f t="shared" si="6"/>
        <v>0</v>
      </c>
      <c r="F34" s="59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60">
        <v>0</v>
      </c>
      <c r="N34" s="150">
        <f t="shared" si="7"/>
        <v>0</v>
      </c>
    </row>
    <row r="35" spans="1:32" x14ac:dyDescent="0.25">
      <c r="A35" s="154"/>
      <c r="B35" s="70" t="s">
        <v>37</v>
      </c>
      <c r="C35" s="57">
        <v>0</v>
      </c>
      <c r="D35" s="58">
        <v>0</v>
      </c>
      <c r="E35" s="60">
        <f t="shared" si="6"/>
        <v>0</v>
      </c>
      <c r="F35" s="59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0">
        <v>0</v>
      </c>
      <c r="N35" s="150">
        <f t="shared" si="7"/>
        <v>0</v>
      </c>
    </row>
    <row r="36" spans="1:32" x14ac:dyDescent="0.25">
      <c r="A36" s="155"/>
      <c r="B36" s="71" t="s">
        <v>37</v>
      </c>
      <c r="C36" s="57">
        <v>0</v>
      </c>
      <c r="D36" s="58">
        <v>0</v>
      </c>
      <c r="E36" s="60">
        <f t="shared" si="6"/>
        <v>0</v>
      </c>
      <c r="F36" s="59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60">
        <v>0</v>
      </c>
      <c r="N36" s="150">
        <f t="shared" si="7"/>
        <v>0</v>
      </c>
    </row>
    <row r="37" spans="1:32" x14ac:dyDescent="0.25">
      <c r="A37" s="154"/>
      <c r="B37" s="70" t="s">
        <v>37</v>
      </c>
      <c r="C37" s="57">
        <v>0</v>
      </c>
      <c r="D37" s="58">
        <v>0</v>
      </c>
      <c r="E37" s="60">
        <f t="shared" si="6"/>
        <v>0</v>
      </c>
      <c r="F37" s="59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60">
        <v>0</v>
      </c>
      <c r="N37" s="150">
        <f t="shared" si="7"/>
        <v>0</v>
      </c>
    </row>
    <row r="38" spans="1:32" x14ac:dyDescent="0.25">
      <c r="A38" s="154"/>
      <c r="B38" s="70" t="s">
        <v>37</v>
      </c>
      <c r="C38" s="57">
        <v>0</v>
      </c>
      <c r="D38" s="58">
        <v>0</v>
      </c>
      <c r="E38" s="60">
        <f t="shared" si="6"/>
        <v>0</v>
      </c>
      <c r="F38" s="59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60">
        <v>0</v>
      </c>
      <c r="N38" s="150">
        <f t="shared" si="7"/>
        <v>0</v>
      </c>
    </row>
    <row r="39" spans="1:32" x14ac:dyDescent="0.25">
      <c r="A39" s="155"/>
      <c r="B39" s="71" t="s">
        <v>37</v>
      </c>
      <c r="C39" s="57">
        <v>0</v>
      </c>
      <c r="D39" s="58">
        <v>0</v>
      </c>
      <c r="E39" s="60">
        <f t="shared" si="6"/>
        <v>0</v>
      </c>
      <c r="F39" s="59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60">
        <v>0</v>
      </c>
      <c r="N39" s="150">
        <f t="shared" si="7"/>
        <v>0</v>
      </c>
    </row>
    <row r="40" spans="1:32" x14ac:dyDescent="0.25">
      <c r="A40" s="155"/>
      <c r="B40" s="71" t="s">
        <v>37</v>
      </c>
      <c r="C40" s="57">
        <v>0</v>
      </c>
      <c r="D40" s="58">
        <v>0</v>
      </c>
      <c r="E40" s="60">
        <f t="shared" si="6"/>
        <v>0</v>
      </c>
      <c r="F40" s="59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60">
        <v>0</v>
      </c>
      <c r="N40" s="150">
        <f t="shared" si="7"/>
        <v>0</v>
      </c>
    </row>
    <row r="41" spans="1:32" x14ac:dyDescent="0.25">
      <c r="A41" s="154"/>
      <c r="B41" s="70" t="s">
        <v>37</v>
      </c>
      <c r="C41" s="57">
        <v>0</v>
      </c>
      <c r="D41" s="58">
        <v>0</v>
      </c>
      <c r="E41" s="60">
        <f t="shared" si="6"/>
        <v>0</v>
      </c>
      <c r="F41" s="59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60">
        <v>0</v>
      </c>
      <c r="N41" s="150">
        <f t="shared" si="7"/>
        <v>0</v>
      </c>
      <c r="AA41" s="151"/>
      <c r="AB41" s="151"/>
      <c r="AC41" s="151"/>
      <c r="AD41" s="151"/>
      <c r="AE41" s="151"/>
      <c r="AF41" s="151"/>
    </row>
    <row r="42" spans="1:32" x14ac:dyDescent="0.25">
      <c r="A42" s="155" t="s">
        <v>105</v>
      </c>
      <c r="B42" s="71" t="s">
        <v>37</v>
      </c>
      <c r="C42" s="57">
        <v>0</v>
      </c>
      <c r="D42" s="58">
        <v>0</v>
      </c>
      <c r="E42" s="60">
        <f t="shared" si="6"/>
        <v>0</v>
      </c>
      <c r="F42" s="59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60">
        <v>0</v>
      </c>
      <c r="N42" s="150">
        <f t="shared" si="7"/>
        <v>0</v>
      </c>
      <c r="AA42" s="151"/>
      <c r="AB42" s="151"/>
      <c r="AC42" s="151"/>
      <c r="AD42" s="151"/>
      <c r="AE42" s="151"/>
      <c r="AF42" s="151"/>
    </row>
    <row r="43" spans="1:32" ht="19.5" thickBot="1" x14ac:dyDescent="0.3">
      <c r="A43" s="156"/>
      <c r="B43" s="72" t="s">
        <v>37</v>
      </c>
      <c r="C43" s="61">
        <v>0</v>
      </c>
      <c r="D43" s="62">
        <v>0</v>
      </c>
      <c r="E43" s="64">
        <f t="shared" si="6"/>
        <v>0</v>
      </c>
      <c r="F43" s="63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4">
        <v>0</v>
      </c>
      <c r="N43" s="150">
        <f t="shared" si="7"/>
        <v>0</v>
      </c>
      <c r="AA43" s="151"/>
      <c r="AB43" s="151"/>
      <c r="AC43" s="151"/>
      <c r="AD43" s="151"/>
      <c r="AE43" s="151"/>
      <c r="AF43" s="151"/>
    </row>
    <row r="44" spans="1:32" s="9" customFormat="1" ht="24.95" customHeight="1" thickBot="1" x14ac:dyDescent="0.3">
      <c r="A44" s="157"/>
      <c r="B44" s="14"/>
      <c r="C44" s="205" t="s">
        <v>32</v>
      </c>
      <c r="D44" s="205"/>
      <c r="E44" s="22">
        <f t="shared" ref="E44:M44" si="8">SUMIF($B$29:$B$43,"UDLA",E29:E43)</f>
        <v>0</v>
      </c>
      <c r="F44" s="17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18">
        <f t="shared" si="8"/>
        <v>0</v>
      </c>
      <c r="N44" s="67">
        <f t="shared" ref="N44:N46" si="9">SUM(F44:M44)-E44</f>
        <v>0</v>
      </c>
      <c r="AA44" s="30"/>
      <c r="AB44" s="30"/>
      <c r="AC44" s="30"/>
      <c r="AD44" s="30"/>
      <c r="AE44" s="30"/>
      <c r="AF44" s="30"/>
    </row>
    <row r="45" spans="1:32" s="9" customFormat="1" ht="24.95" customHeight="1" thickTop="1" thickBot="1" x14ac:dyDescent="0.3">
      <c r="A45" s="158"/>
      <c r="B45" s="15"/>
      <c r="C45" s="195" t="s">
        <v>38</v>
      </c>
      <c r="D45" s="196"/>
      <c r="E45" s="23">
        <f t="shared" ref="E45:M45" si="10">SUMIF($B$29:$B$43,"Externo",E29:E43)</f>
        <v>0</v>
      </c>
      <c r="F45" s="31">
        <f t="shared" si="10"/>
        <v>0</v>
      </c>
      <c r="G45" s="25">
        <f t="shared" si="10"/>
        <v>0</v>
      </c>
      <c r="H45" s="25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3">
        <f t="shared" si="10"/>
        <v>0</v>
      </c>
      <c r="N45" s="67">
        <f t="shared" si="9"/>
        <v>0</v>
      </c>
      <c r="AA45" s="30"/>
      <c r="AB45" s="30"/>
      <c r="AC45" s="30"/>
      <c r="AD45" s="30"/>
      <c r="AE45" s="30"/>
      <c r="AF45" s="30"/>
    </row>
    <row r="46" spans="1:32" s="9" customFormat="1" ht="30" customHeight="1" thickTop="1" thickBot="1" x14ac:dyDescent="0.3">
      <c r="A46" s="197" t="str">
        <f>CONCATENATE("Total ",A27)</f>
        <v>Total Insumos</v>
      </c>
      <c r="B46" s="198"/>
      <c r="C46" s="198"/>
      <c r="D46" s="198"/>
      <c r="E46" s="24">
        <f>E44+E45</f>
        <v>0</v>
      </c>
      <c r="F46" s="19">
        <f>F44+F45</f>
        <v>0</v>
      </c>
      <c r="G46" s="20">
        <f>G44+G45</f>
        <v>0</v>
      </c>
      <c r="H46" s="20">
        <f t="shared" ref="H46:M46" si="11">H44+H45</f>
        <v>0</v>
      </c>
      <c r="I46" s="20">
        <f t="shared" si="11"/>
        <v>0</v>
      </c>
      <c r="J46" s="20">
        <f t="shared" si="11"/>
        <v>0</v>
      </c>
      <c r="K46" s="20">
        <f t="shared" si="11"/>
        <v>0</v>
      </c>
      <c r="L46" s="20">
        <f t="shared" si="11"/>
        <v>0</v>
      </c>
      <c r="M46" s="21">
        <f t="shared" si="11"/>
        <v>0</v>
      </c>
      <c r="N46" s="67">
        <f t="shared" si="9"/>
        <v>0</v>
      </c>
    </row>
    <row r="47" spans="1:32" s="9" customFormat="1" ht="15" customHeight="1" thickBot="1" x14ac:dyDescent="0.3">
      <c r="A47" s="152"/>
      <c r="D47" s="16"/>
      <c r="N47" s="65"/>
    </row>
    <row r="48" spans="1:32" s="16" customFormat="1" ht="30" customHeight="1" thickBot="1" x14ac:dyDescent="0.3">
      <c r="A48" s="199" t="s">
        <v>17</v>
      </c>
      <c r="B48" s="200"/>
      <c r="C48" s="200"/>
      <c r="D48" s="200"/>
      <c r="E48" s="201"/>
      <c r="F48" s="202" t="s">
        <v>107</v>
      </c>
      <c r="G48" s="203"/>
      <c r="H48" s="203"/>
      <c r="I48" s="203"/>
      <c r="J48" s="203"/>
      <c r="K48" s="203"/>
      <c r="L48" s="203"/>
      <c r="M48" s="204"/>
      <c r="N48" s="65"/>
    </row>
    <row r="49" spans="1:32" s="9" customFormat="1" ht="31.5" thickTop="1" thickBot="1" x14ac:dyDescent="0.3">
      <c r="A49" s="107" t="s">
        <v>62</v>
      </c>
      <c r="B49" s="68" t="s">
        <v>45</v>
      </c>
      <c r="C49" s="68" t="s">
        <v>43</v>
      </c>
      <c r="D49" s="68" t="s">
        <v>44</v>
      </c>
      <c r="E49" s="178" t="s">
        <v>108</v>
      </c>
      <c r="F49" s="27">
        <v>1</v>
      </c>
      <c r="G49" s="28">
        <v>2</v>
      </c>
      <c r="H49" s="28">
        <v>3</v>
      </c>
      <c r="I49" s="28">
        <v>4</v>
      </c>
      <c r="J49" s="28">
        <v>5</v>
      </c>
      <c r="K49" s="28">
        <v>6</v>
      </c>
      <c r="L49" s="28">
        <v>7</v>
      </c>
      <c r="M49" s="29">
        <v>8</v>
      </c>
      <c r="N49" s="66" t="s">
        <v>6</v>
      </c>
    </row>
    <row r="50" spans="1:32" x14ac:dyDescent="0.25">
      <c r="A50" s="153"/>
      <c r="B50" s="69" t="s">
        <v>37</v>
      </c>
      <c r="C50" s="53">
        <v>0</v>
      </c>
      <c r="D50" s="54">
        <v>0</v>
      </c>
      <c r="E50" s="56">
        <f t="shared" ref="E50:E64" si="12">+C50*D50</f>
        <v>0</v>
      </c>
      <c r="F50" s="55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6">
        <v>0</v>
      </c>
      <c r="N50" s="150">
        <f t="shared" ref="N50:N64" si="13">SUM(F50:M50)-E50</f>
        <v>0</v>
      </c>
    </row>
    <row r="51" spans="1:32" x14ac:dyDescent="0.25">
      <c r="A51" s="154"/>
      <c r="B51" s="70" t="s">
        <v>37</v>
      </c>
      <c r="C51" s="57">
        <v>0</v>
      </c>
      <c r="D51" s="58">
        <v>0</v>
      </c>
      <c r="E51" s="60">
        <f t="shared" si="12"/>
        <v>0</v>
      </c>
      <c r="F51" s="59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60">
        <v>0</v>
      </c>
      <c r="N51" s="150">
        <f t="shared" si="13"/>
        <v>0</v>
      </c>
    </row>
    <row r="52" spans="1:32" x14ac:dyDescent="0.25">
      <c r="A52" s="155"/>
      <c r="B52" s="71" t="s">
        <v>37</v>
      </c>
      <c r="C52" s="57">
        <v>0</v>
      </c>
      <c r="D52" s="58">
        <v>0</v>
      </c>
      <c r="E52" s="60">
        <f t="shared" si="12"/>
        <v>0</v>
      </c>
      <c r="F52" s="59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60">
        <v>0</v>
      </c>
      <c r="N52" s="150">
        <f t="shared" si="13"/>
        <v>0</v>
      </c>
    </row>
    <row r="53" spans="1:32" x14ac:dyDescent="0.25">
      <c r="A53" s="154"/>
      <c r="B53" s="70" t="s">
        <v>37</v>
      </c>
      <c r="C53" s="57">
        <v>0</v>
      </c>
      <c r="D53" s="58">
        <v>0</v>
      </c>
      <c r="E53" s="60">
        <f t="shared" si="12"/>
        <v>0</v>
      </c>
      <c r="F53" s="59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60">
        <v>0</v>
      </c>
      <c r="N53" s="150">
        <f t="shared" si="13"/>
        <v>0</v>
      </c>
    </row>
    <row r="54" spans="1:32" x14ac:dyDescent="0.25">
      <c r="A54" s="154"/>
      <c r="B54" s="70" t="s">
        <v>37</v>
      </c>
      <c r="C54" s="57">
        <v>0</v>
      </c>
      <c r="D54" s="58">
        <v>0</v>
      </c>
      <c r="E54" s="60">
        <f t="shared" si="12"/>
        <v>0</v>
      </c>
      <c r="F54" s="59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60">
        <v>0</v>
      </c>
      <c r="N54" s="150">
        <f t="shared" si="13"/>
        <v>0</v>
      </c>
    </row>
    <row r="55" spans="1:32" x14ac:dyDescent="0.25">
      <c r="A55" s="155"/>
      <c r="B55" s="71" t="s">
        <v>37</v>
      </c>
      <c r="C55" s="57">
        <v>0</v>
      </c>
      <c r="D55" s="58">
        <v>0</v>
      </c>
      <c r="E55" s="60">
        <f t="shared" si="12"/>
        <v>0</v>
      </c>
      <c r="F55" s="59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60">
        <v>0</v>
      </c>
      <c r="N55" s="150">
        <f t="shared" si="13"/>
        <v>0</v>
      </c>
    </row>
    <row r="56" spans="1:32" x14ac:dyDescent="0.25">
      <c r="A56" s="154"/>
      <c r="B56" s="70" t="s">
        <v>37</v>
      </c>
      <c r="C56" s="57">
        <v>0</v>
      </c>
      <c r="D56" s="58">
        <v>0</v>
      </c>
      <c r="E56" s="60">
        <f t="shared" si="12"/>
        <v>0</v>
      </c>
      <c r="F56" s="59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60">
        <v>0</v>
      </c>
      <c r="N56" s="150">
        <f t="shared" si="13"/>
        <v>0</v>
      </c>
    </row>
    <row r="57" spans="1:32" x14ac:dyDescent="0.25">
      <c r="A57" s="155"/>
      <c r="B57" s="71" t="s">
        <v>37</v>
      </c>
      <c r="C57" s="57">
        <v>0</v>
      </c>
      <c r="D57" s="58">
        <v>0</v>
      </c>
      <c r="E57" s="60">
        <f t="shared" si="12"/>
        <v>0</v>
      </c>
      <c r="F57" s="59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60">
        <v>0</v>
      </c>
      <c r="N57" s="150">
        <f t="shared" si="13"/>
        <v>0</v>
      </c>
    </row>
    <row r="58" spans="1:32" x14ac:dyDescent="0.25">
      <c r="A58" s="154"/>
      <c r="B58" s="70" t="s">
        <v>37</v>
      </c>
      <c r="C58" s="57">
        <v>0</v>
      </c>
      <c r="D58" s="58">
        <v>0</v>
      </c>
      <c r="E58" s="60">
        <f t="shared" si="12"/>
        <v>0</v>
      </c>
      <c r="F58" s="59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60">
        <v>0</v>
      </c>
      <c r="N58" s="150">
        <f t="shared" si="13"/>
        <v>0</v>
      </c>
    </row>
    <row r="59" spans="1:32" x14ac:dyDescent="0.25">
      <c r="A59" s="154"/>
      <c r="B59" s="70" t="s">
        <v>37</v>
      </c>
      <c r="C59" s="57">
        <v>0</v>
      </c>
      <c r="D59" s="58">
        <v>0</v>
      </c>
      <c r="E59" s="60">
        <f t="shared" si="12"/>
        <v>0</v>
      </c>
      <c r="F59" s="59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60">
        <v>0</v>
      </c>
      <c r="N59" s="150">
        <f t="shared" si="13"/>
        <v>0</v>
      </c>
    </row>
    <row r="60" spans="1:32" x14ac:dyDescent="0.25">
      <c r="A60" s="155"/>
      <c r="B60" s="71" t="s">
        <v>37</v>
      </c>
      <c r="C60" s="57">
        <v>0</v>
      </c>
      <c r="D60" s="58">
        <v>0</v>
      </c>
      <c r="E60" s="60">
        <f t="shared" si="12"/>
        <v>0</v>
      </c>
      <c r="F60" s="59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60">
        <v>0</v>
      </c>
      <c r="N60" s="150">
        <f t="shared" si="13"/>
        <v>0</v>
      </c>
    </row>
    <row r="61" spans="1:32" x14ac:dyDescent="0.25">
      <c r="A61" s="155"/>
      <c r="B61" s="71" t="s">
        <v>37</v>
      </c>
      <c r="C61" s="57">
        <v>0</v>
      </c>
      <c r="D61" s="58">
        <v>0</v>
      </c>
      <c r="E61" s="60">
        <f t="shared" si="12"/>
        <v>0</v>
      </c>
      <c r="F61" s="59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60">
        <v>0</v>
      </c>
      <c r="N61" s="150">
        <f t="shared" si="13"/>
        <v>0</v>
      </c>
    </row>
    <row r="62" spans="1:32" x14ac:dyDescent="0.25">
      <c r="A62" s="154"/>
      <c r="B62" s="70" t="s">
        <v>37</v>
      </c>
      <c r="C62" s="57">
        <v>0</v>
      </c>
      <c r="D62" s="58">
        <v>0</v>
      </c>
      <c r="E62" s="60">
        <f t="shared" si="12"/>
        <v>0</v>
      </c>
      <c r="F62" s="59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60">
        <v>0</v>
      </c>
      <c r="N62" s="150">
        <f t="shared" si="13"/>
        <v>0</v>
      </c>
      <c r="AA62" s="151"/>
      <c r="AB62" s="151"/>
      <c r="AC62" s="151"/>
      <c r="AD62" s="151"/>
      <c r="AE62" s="151"/>
      <c r="AF62" s="151"/>
    </row>
    <row r="63" spans="1:32" x14ac:dyDescent="0.25">
      <c r="A63" s="155" t="s">
        <v>105</v>
      </c>
      <c r="B63" s="71" t="s">
        <v>37</v>
      </c>
      <c r="C63" s="57">
        <v>0</v>
      </c>
      <c r="D63" s="58">
        <v>0</v>
      </c>
      <c r="E63" s="60">
        <f t="shared" si="12"/>
        <v>0</v>
      </c>
      <c r="F63" s="59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60">
        <v>0</v>
      </c>
      <c r="N63" s="150">
        <f t="shared" si="13"/>
        <v>0</v>
      </c>
      <c r="AA63" s="151"/>
      <c r="AB63" s="151"/>
      <c r="AC63" s="151"/>
      <c r="AD63" s="151"/>
      <c r="AE63" s="151"/>
      <c r="AF63" s="151"/>
    </row>
    <row r="64" spans="1:32" ht="19.5" thickBot="1" x14ac:dyDescent="0.3">
      <c r="A64" s="156"/>
      <c r="B64" s="72" t="s">
        <v>37</v>
      </c>
      <c r="C64" s="61">
        <v>0</v>
      </c>
      <c r="D64" s="62">
        <v>0</v>
      </c>
      <c r="E64" s="64">
        <f t="shared" si="12"/>
        <v>0</v>
      </c>
      <c r="F64" s="63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4">
        <v>0</v>
      </c>
      <c r="N64" s="150">
        <f t="shared" si="13"/>
        <v>0</v>
      </c>
      <c r="AA64" s="151"/>
      <c r="AB64" s="151"/>
      <c r="AC64" s="151"/>
      <c r="AD64" s="151"/>
      <c r="AE64" s="151"/>
      <c r="AF64" s="151"/>
    </row>
    <row r="65" spans="1:32" s="9" customFormat="1" ht="24.95" customHeight="1" thickBot="1" x14ac:dyDescent="0.3">
      <c r="A65" s="157"/>
      <c r="B65" s="14"/>
      <c r="C65" s="205" t="s">
        <v>32</v>
      </c>
      <c r="D65" s="205"/>
      <c r="E65" s="22">
        <f t="shared" ref="E65:M65" si="14">SUMIF($B$50:$B$64,"UDLA",E50:E64)</f>
        <v>0</v>
      </c>
      <c r="F65" s="17">
        <f t="shared" si="14"/>
        <v>0</v>
      </c>
      <c r="G65" s="2">
        <f t="shared" si="14"/>
        <v>0</v>
      </c>
      <c r="H65" s="2">
        <f t="shared" si="14"/>
        <v>0</v>
      </c>
      <c r="I65" s="2">
        <f t="shared" si="14"/>
        <v>0</v>
      </c>
      <c r="J65" s="2">
        <f t="shared" si="14"/>
        <v>0</v>
      </c>
      <c r="K65" s="2">
        <f t="shared" si="14"/>
        <v>0</v>
      </c>
      <c r="L65" s="2">
        <f t="shared" si="14"/>
        <v>0</v>
      </c>
      <c r="M65" s="18">
        <f t="shared" si="14"/>
        <v>0</v>
      </c>
      <c r="N65" s="67">
        <f t="shared" ref="N65:N67" si="15">SUM(F65:M65)-E65</f>
        <v>0</v>
      </c>
      <c r="AA65" s="30"/>
      <c r="AB65" s="30"/>
      <c r="AC65" s="30"/>
      <c r="AD65" s="30"/>
      <c r="AE65" s="30"/>
      <c r="AF65" s="30"/>
    </row>
    <row r="66" spans="1:32" s="9" customFormat="1" ht="24.95" customHeight="1" thickTop="1" thickBot="1" x14ac:dyDescent="0.3">
      <c r="A66" s="158"/>
      <c r="B66" s="15"/>
      <c r="C66" s="195" t="s">
        <v>38</v>
      </c>
      <c r="D66" s="196"/>
      <c r="E66" s="23">
        <f t="shared" ref="E66:M66" si="16">SUMIF($B$50:$B$64,"Externo",E50:E64)</f>
        <v>0</v>
      </c>
      <c r="F66" s="31">
        <f t="shared" si="16"/>
        <v>0</v>
      </c>
      <c r="G66" s="25">
        <f t="shared" si="16"/>
        <v>0</v>
      </c>
      <c r="H66" s="25">
        <f t="shared" si="16"/>
        <v>0</v>
      </c>
      <c r="I66" s="32">
        <f t="shared" si="16"/>
        <v>0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3">
        <f t="shared" si="16"/>
        <v>0</v>
      </c>
      <c r="N66" s="67">
        <f t="shared" si="15"/>
        <v>0</v>
      </c>
      <c r="AA66" s="30"/>
      <c r="AB66" s="30"/>
      <c r="AC66" s="30"/>
      <c r="AD66" s="30"/>
      <c r="AE66" s="30"/>
      <c r="AF66" s="30"/>
    </row>
    <row r="67" spans="1:32" s="9" customFormat="1" ht="30" customHeight="1" thickTop="1" thickBot="1" x14ac:dyDescent="0.3">
      <c r="A67" s="197" t="str">
        <f>CONCATENATE("Total ",A48)</f>
        <v>Total Servicios Profesionales</v>
      </c>
      <c r="B67" s="198"/>
      <c r="C67" s="198"/>
      <c r="D67" s="198"/>
      <c r="E67" s="24">
        <f>E65+E66</f>
        <v>0</v>
      </c>
      <c r="F67" s="19">
        <f>F65+F66</f>
        <v>0</v>
      </c>
      <c r="G67" s="20">
        <f>G65+G66</f>
        <v>0</v>
      </c>
      <c r="H67" s="20">
        <f t="shared" ref="H67:M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>
        <f t="shared" si="17"/>
        <v>0</v>
      </c>
      <c r="M67" s="21">
        <f t="shared" si="17"/>
        <v>0</v>
      </c>
      <c r="N67" s="67">
        <f t="shared" si="15"/>
        <v>0</v>
      </c>
    </row>
    <row r="68" spans="1:32" s="9" customFormat="1" ht="15" customHeight="1" thickBot="1" x14ac:dyDescent="0.3">
      <c r="A68" s="152"/>
      <c r="D68" s="16"/>
      <c r="N68" s="65"/>
    </row>
    <row r="69" spans="1:32" s="16" customFormat="1" ht="30" customHeight="1" thickBot="1" x14ac:dyDescent="0.3">
      <c r="A69" s="199" t="s">
        <v>42</v>
      </c>
      <c r="B69" s="200"/>
      <c r="C69" s="200"/>
      <c r="D69" s="200"/>
      <c r="E69" s="201"/>
      <c r="F69" s="202" t="s">
        <v>107</v>
      </c>
      <c r="G69" s="203"/>
      <c r="H69" s="203"/>
      <c r="I69" s="203"/>
      <c r="J69" s="203"/>
      <c r="K69" s="203"/>
      <c r="L69" s="203"/>
      <c r="M69" s="204"/>
      <c r="N69" s="65"/>
    </row>
    <row r="70" spans="1:32" ht="31.5" thickTop="1" thickBot="1" x14ac:dyDescent="0.3">
      <c r="A70" s="160" t="s">
        <v>62</v>
      </c>
      <c r="B70" s="145" t="s">
        <v>45</v>
      </c>
      <c r="C70" s="145" t="s">
        <v>43</v>
      </c>
      <c r="D70" s="145" t="s">
        <v>44</v>
      </c>
      <c r="E70" s="178" t="s">
        <v>108</v>
      </c>
      <c r="F70" s="146">
        <v>1</v>
      </c>
      <c r="G70" s="147">
        <v>2</v>
      </c>
      <c r="H70" s="147">
        <v>3</v>
      </c>
      <c r="I70" s="147">
        <v>4</v>
      </c>
      <c r="J70" s="147">
        <v>5</v>
      </c>
      <c r="K70" s="147">
        <v>6</v>
      </c>
      <c r="L70" s="147">
        <v>7</v>
      </c>
      <c r="M70" s="148">
        <v>8</v>
      </c>
      <c r="N70" s="149" t="s">
        <v>6</v>
      </c>
    </row>
    <row r="71" spans="1:32" x14ac:dyDescent="0.25">
      <c r="A71" s="153"/>
      <c r="B71" s="69" t="s">
        <v>37</v>
      </c>
      <c r="C71" s="53">
        <v>0</v>
      </c>
      <c r="D71" s="54">
        <v>0</v>
      </c>
      <c r="E71" s="56">
        <f t="shared" ref="E71:E85" si="18">+C71*D71</f>
        <v>0</v>
      </c>
      <c r="F71" s="55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6">
        <v>0</v>
      </c>
      <c r="N71" s="150">
        <f t="shared" ref="N71:N85" si="19">SUM(F71:M71)-E71</f>
        <v>0</v>
      </c>
    </row>
    <row r="72" spans="1:32" x14ac:dyDescent="0.25">
      <c r="A72" s="154"/>
      <c r="B72" s="70" t="s">
        <v>37</v>
      </c>
      <c r="C72" s="57">
        <v>0</v>
      </c>
      <c r="D72" s="58">
        <v>0</v>
      </c>
      <c r="E72" s="60">
        <f t="shared" si="18"/>
        <v>0</v>
      </c>
      <c r="F72" s="59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60">
        <v>0</v>
      </c>
      <c r="N72" s="150">
        <f t="shared" si="19"/>
        <v>0</v>
      </c>
    </row>
    <row r="73" spans="1:32" x14ac:dyDescent="0.25">
      <c r="A73" s="155"/>
      <c r="B73" s="71" t="s">
        <v>37</v>
      </c>
      <c r="C73" s="57">
        <v>0</v>
      </c>
      <c r="D73" s="58">
        <v>0</v>
      </c>
      <c r="E73" s="60">
        <f t="shared" si="18"/>
        <v>0</v>
      </c>
      <c r="F73" s="59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60">
        <v>0</v>
      </c>
      <c r="N73" s="150">
        <f t="shared" si="19"/>
        <v>0</v>
      </c>
    </row>
    <row r="74" spans="1:32" x14ac:dyDescent="0.25">
      <c r="A74" s="154"/>
      <c r="B74" s="70" t="s">
        <v>37</v>
      </c>
      <c r="C74" s="57">
        <v>0</v>
      </c>
      <c r="D74" s="58">
        <v>0</v>
      </c>
      <c r="E74" s="60">
        <f t="shared" si="18"/>
        <v>0</v>
      </c>
      <c r="F74" s="59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60">
        <v>0</v>
      </c>
      <c r="N74" s="150">
        <f t="shared" si="19"/>
        <v>0</v>
      </c>
    </row>
    <row r="75" spans="1:32" x14ac:dyDescent="0.25">
      <c r="A75" s="154"/>
      <c r="B75" s="70" t="s">
        <v>37</v>
      </c>
      <c r="C75" s="57">
        <v>0</v>
      </c>
      <c r="D75" s="58">
        <v>0</v>
      </c>
      <c r="E75" s="60">
        <f t="shared" si="18"/>
        <v>0</v>
      </c>
      <c r="F75" s="59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60">
        <v>0</v>
      </c>
      <c r="N75" s="150">
        <f t="shared" si="19"/>
        <v>0</v>
      </c>
    </row>
    <row r="76" spans="1:32" x14ac:dyDescent="0.25">
      <c r="A76" s="155"/>
      <c r="B76" s="71" t="s">
        <v>37</v>
      </c>
      <c r="C76" s="57">
        <v>0</v>
      </c>
      <c r="D76" s="58">
        <v>0</v>
      </c>
      <c r="E76" s="60">
        <f t="shared" si="18"/>
        <v>0</v>
      </c>
      <c r="F76" s="59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60">
        <v>0</v>
      </c>
      <c r="N76" s="150">
        <f t="shared" si="19"/>
        <v>0</v>
      </c>
    </row>
    <row r="77" spans="1:32" x14ac:dyDescent="0.25">
      <c r="A77" s="154"/>
      <c r="B77" s="70" t="s">
        <v>37</v>
      </c>
      <c r="C77" s="57">
        <v>0</v>
      </c>
      <c r="D77" s="58">
        <v>0</v>
      </c>
      <c r="E77" s="60">
        <f t="shared" si="18"/>
        <v>0</v>
      </c>
      <c r="F77" s="59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60">
        <v>0</v>
      </c>
      <c r="N77" s="150">
        <f t="shared" si="19"/>
        <v>0</v>
      </c>
    </row>
    <row r="78" spans="1:32" x14ac:dyDescent="0.25">
      <c r="A78" s="155"/>
      <c r="B78" s="71" t="s">
        <v>37</v>
      </c>
      <c r="C78" s="57">
        <v>0</v>
      </c>
      <c r="D78" s="58">
        <v>0</v>
      </c>
      <c r="E78" s="60">
        <f t="shared" si="18"/>
        <v>0</v>
      </c>
      <c r="F78" s="59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60">
        <v>0</v>
      </c>
      <c r="N78" s="150">
        <f t="shared" si="19"/>
        <v>0</v>
      </c>
    </row>
    <row r="79" spans="1:32" x14ac:dyDescent="0.25">
      <c r="A79" s="154"/>
      <c r="B79" s="70" t="s">
        <v>37</v>
      </c>
      <c r="C79" s="57">
        <v>0</v>
      </c>
      <c r="D79" s="58">
        <v>0</v>
      </c>
      <c r="E79" s="60">
        <f t="shared" si="18"/>
        <v>0</v>
      </c>
      <c r="F79" s="59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60">
        <v>0</v>
      </c>
      <c r="N79" s="150">
        <f t="shared" si="19"/>
        <v>0</v>
      </c>
    </row>
    <row r="80" spans="1:32" x14ac:dyDescent="0.25">
      <c r="A80" s="154"/>
      <c r="B80" s="70" t="s">
        <v>37</v>
      </c>
      <c r="C80" s="57">
        <v>0</v>
      </c>
      <c r="D80" s="58">
        <v>0</v>
      </c>
      <c r="E80" s="60">
        <f t="shared" si="18"/>
        <v>0</v>
      </c>
      <c r="F80" s="59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60">
        <v>0</v>
      </c>
      <c r="N80" s="150">
        <f t="shared" si="19"/>
        <v>0</v>
      </c>
    </row>
    <row r="81" spans="1:32" x14ac:dyDescent="0.25">
      <c r="A81" s="155"/>
      <c r="B81" s="71" t="s">
        <v>37</v>
      </c>
      <c r="C81" s="57">
        <v>0</v>
      </c>
      <c r="D81" s="58">
        <v>0</v>
      </c>
      <c r="E81" s="60">
        <f t="shared" si="18"/>
        <v>0</v>
      </c>
      <c r="F81" s="59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60">
        <v>0</v>
      </c>
      <c r="N81" s="150">
        <f t="shared" si="19"/>
        <v>0</v>
      </c>
    </row>
    <row r="82" spans="1:32" x14ac:dyDescent="0.25">
      <c r="A82" s="155"/>
      <c r="B82" s="71" t="s">
        <v>37</v>
      </c>
      <c r="C82" s="57">
        <v>0</v>
      </c>
      <c r="D82" s="58">
        <v>0</v>
      </c>
      <c r="E82" s="60">
        <f t="shared" si="18"/>
        <v>0</v>
      </c>
      <c r="F82" s="59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60">
        <v>0</v>
      </c>
      <c r="N82" s="150">
        <f t="shared" si="19"/>
        <v>0</v>
      </c>
    </row>
    <row r="83" spans="1:32" x14ac:dyDescent="0.25">
      <c r="A83" s="154"/>
      <c r="B83" s="70" t="s">
        <v>37</v>
      </c>
      <c r="C83" s="57">
        <v>0</v>
      </c>
      <c r="D83" s="58">
        <v>0</v>
      </c>
      <c r="E83" s="60">
        <f t="shared" si="18"/>
        <v>0</v>
      </c>
      <c r="F83" s="59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60">
        <v>0</v>
      </c>
      <c r="N83" s="150">
        <f t="shared" si="19"/>
        <v>0</v>
      </c>
      <c r="AA83" s="151"/>
      <c r="AB83" s="151"/>
      <c r="AC83" s="151"/>
      <c r="AD83" s="151"/>
      <c r="AE83" s="151"/>
      <c r="AF83" s="151"/>
    </row>
    <row r="84" spans="1:32" x14ac:dyDescent="0.25">
      <c r="A84" s="155" t="s">
        <v>105</v>
      </c>
      <c r="B84" s="71" t="s">
        <v>37</v>
      </c>
      <c r="C84" s="57">
        <v>0</v>
      </c>
      <c r="D84" s="58">
        <v>0</v>
      </c>
      <c r="E84" s="60">
        <f t="shared" si="18"/>
        <v>0</v>
      </c>
      <c r="F84" s="59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60">
        <v>0</v>
      </c>
      <c r="N84" s="150">
        <f t="shared" si="19"/>
        <v>0</v>
      </c>
      <c r="AA84" s="151"/>
      <c r="AB84" s="151"/>
      <c r="AC84" s="151"/>
      <c r="AD84" s="151"/>
      <c r="AE84" s="151"/>
      <c r="AF84" s="151"/>
    </row>
    <row r="85" spans="1:32" ht="19.5" thickBot="1" x14ac:dyDescent="0.3">
      <c r="A85" s="156"/>
      <c r="B85" s="72" t="s">
        <v>37</v>
      </c>
      <c r="C85" s="61">
        <v>0</v>
      </c>
      <c r="D85" s="62">
        <v>0</v>
      </c>
      <c r="E85" s="64">
        <f t="shared" si="18"/>
        <v>0</v>
      </c>
      <c r="F85" s="63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4">
        <v>0</v>
      </c>
      <c r="N85" s="150">
        <f t="shared" si="19"/>
        <v>0</v>
      </c>
      <c r="AA85" s="151"/>
      <c r="AB85" s="151"/>
      <c r="AC85" s="151"/>
      <c r="AD85" s="151"/>
      <c r="AE85" s="151"/>
      <c r="AF85" s="151"/>
    </row>
    <row r="86" spans="1:32" s="9" customFormat="1" ht="24.95" customHeight="1" thickBot="1" x14ac:dyDescent="0.3">
      <c r="A86" s="157"/>
      <c r="B86" s="14"/>
      <c r="C86" s="205" t="s">
        <v>32</v>
      </c>
      <c r="D86" s="205"/>
      <c r="E86" s="22">
        <f>SUMIF($B$71:$B$85,"UDLA",E71:E85)</f>
        <v>0</v>
      </c>
      <c r="F86" s="17">
        <f t="shared" ref="F86:M86" si="20">SUMIF($B$71:$B$85,"UDLA",F71:F85)</f>
        <v>0</v>
      </c>
      <c r="G86" s="2">
        <f t="shared" si="20"/>
        <v>0</v>
      </c>
      <c r="H86" s="2">
        <f t="shared" si="20"/>
        <v>0</v>
      </c>
      <c r="I86" s="2">
        <f t="shared" si="20"/>
        <v>0</v>
      </c>
      <c r="J86" s="2">
        <f t="shared" si="20"/>
        <v>0</v>
      </c>
      <c r="K86" s="2">
        <f t="shared" si="20"/>
        <v>0</v>
      </c>
      <c r="L86" s="2">
        <f t="shared" si="20"/>
        <v>0</v>
      </c>
      <c r="M86" s="18">
        <f t="shared" si="20"/>
        <v>0</v>
      </c>
      <c r="N86" s="67">
        <f t="shared" ref="N86:N88" si="21">SUM(F86:M86)-E86</f>
        <v>0</v>
      </c>
      <c r="AA86" s="30"/>
      <c r="AB86" s="30"/>
      <c r="AC86" s="30"/>
      <c r="AD86" s="30"/>
      <c r="AE86" s="30"/>
      <c r="AF86" s="30"/>
    </row>
    <row r="87" spans="1:32" s="9" customFormat="1" ht="24.95" customHeight="1" thickTop="1" thickBot="1" x14ac:dyDescent="0.3">
      <c r="A87" s="158"/>
      <c r="B87" s="15"/>
      <c r="C87" s="195" t="s">
        <v>38</v>
      </c>
      <c r="D87" s="196"/>
      <c r="E87" s="23">
        <f>SUMIF($B$71:$B$85,"Externo",E71:E85)</f>
        <v>0</v>
      </c>
      <c r="F87" s="31">
        <f t="shared" ref="F87:M87" si="22">SUMIF($B$71:$B$85,"Externo",F71:F85)</f>
        <v>0</v>
      </c>
      <c r="G87" s="25">
        <f t="shared" si="22"/>
        <v>0</v>
      </c>
      <c r="H87" s="25">
        <f t="shared" si="22"/>
        <v>0</v>
      </c>
      <c r="I87" s="32">
        <f t="shared" si="22"/>
        <v>0</v>
      </c>
      <c r="J87" s="32">
        <f t="shared" si="22"/>
        <v>0</v>
      </c>
      <c r="K87" s="32">
        <f t="shared" si="22"/>
        <v>0</v>
      </c>
      <c r="L87" s="32">
        <f t="shared" si="22"/>
        <v>0</v>
      </c>
      <c r="M87" s="33">
        <f t="shared" si="22"/>
        <v>0</v>
      </c>
      <c r="N87" s="67">
        <f t="shared" si="21"/>
        <v>0</v>
      </c>
      <c r="AA87" s="30"/>
      <c r="AB87" s="30"/>
      <c r="AC87" s="30"/>
      <c r="AD87" s="30"/>
      <c r="AE87" s="30"/>
      <c r="AF87" s="30"/>
    </row>
    <row r="88" spans="1:32" s="9" customFormat="1" ht="30" customHeight="1" thickTop="1" thickBot="1" x14ac:dyDescent="0.3">
      <c r="A88" s="197" t="str">
        <f>CONCATENATE("Total ",A69)</f>
        <v>Total Equipos Menores (Valor Unitario Menor a $100,00)</v>
      </c>
      <c r="B88" s="198"/>
      <c r="C88" s="198"/>
      <c r="D88" s="198"/>
      <c r="E88" s="24">
        <f>E86+E87</f>
        <v>0</v>
      </c>
      <c r="F88" s="19">
        <f>F86+F87</f>
        <v>0</v>
      </c>
      <c r="G88" s="20">
        <f>G86+G87</f>
        <v>0</v>
      </c>
      <c r="H88" s="20">
        <f t="shared" ref="H88:M88" si="23">H86+H87</f>
        <v>0</v>
      </c>
      <c r="I88" s="20">
        <f t="shared" si="23"/>
        <v>0</v>
      </c>
      <c r="J88" s="20">
        <f t="shared" si="23"/>
        <v>0</v>
      </c>
      <c r="K88" s="20">
        <f t="shared" si="23"/>
        <v>0</v>
      </c>
      <c r="L88" s="20">
        <f t="shared" si="23"/>
        <v>0</v>
      </c>
      <c r="M88" s="21">
        <f t="shared" si="23"/>
        <v>0</v>
      </c>
      <c r="N88" s="67">
        <f t="shared" si="21"/>
        <v>0</v>
      </c>
    </row>
    <row r="89" spans="1:32" s="9" customFormat="1" ht="15" customHeight="1" thickBot="1" x14ac:dyDescent="0.3">
      <c r="A89" s="152"/>
      <c r="D89" s="16"/>
      <c r="N89" s="65"/>
    </row>
    <row r="90" spans="1:32" s="16" customFormat="1" ht="30" customHeight="1" thickBot="1" x14ac:dyDescent="0.3">
      <c r="A90" s="199" t="s">
        <v>21</v>
      </c>
      <c r="B90" s="200"/>
      <c r="C90" s="200"/>
      <c r="D90" s="200"/>
      <c r="E90" s="201"/>
      <c r="F90" s="202" t="s">
        <v>107</v>
      </c>
      <c r="G90" s="203"/>
      <c r="H90" s="203"/>
      <c r="I90" s="203"/>
      <c r="J90" s="203"/>
      <c r="K90" s="203"/>
      <c r="L90" s="203"/>
      <c r="M90" s="204"/>
      <c r="N90" s="65"/>
    </row>
    <row r="91" spans="1:32" ht="31.5" thickTop="1" thickBot="1" x14ac:dyDescent="0.3">
      <c r="A91" s="160" t="s">
        <v>62</v>
      </c>
      <c r="B91" s="145" t="s">
        <v>45</v>
      </c>
      <c r="C91" s="145" t="s">
        <v>43</v>
      </c>
      <c r="D91" s="145" t="s">
        <v>44</v>
      </c>
      <c r="E91" s="178" t="s">
        <v>108</v>
      </c>
      <c r="F91" s="146">
        <v>1</v>
      </c>
      <c r="G91" s="147">
        <v>2</v>
      </c>
      <c r="H91" s="147">
        <v>3</v>
      </c>
      <c r="I91" s="147">
        <v>4</v>
      </c>
      <c r="J91" s="147">
        <v>5</v>
      </c>
      <c r="K91" s="147">
        <v>6</v>
      </c>
      <c r="L91" s="147">
        <v>7</v>
      </c>
      <c r="M91" s="148">
        <v>8</v>
      </c>
      <c r="N91" s="149" t="s">
        <v>6</v>
      </c>
    </row>
    <row r="92" spans="1:32" x14ac:dyDescent="0.25">
      <c r="A92" s="153"/>
      <c r="B92" s="69" t="s">
        <v>37</v>
      </c>
      <c r="C92" s="53">
        <v>0</v>
      </c>
      <c r="D92" s="54">
        <v>0</v>
      </c>
      <c r="E92" s="56">
        <f t="shared" ref="E92:E106" si="24">+C92*D92</f>
        <v>0</v>
      </c>
      <c r="F92" s="55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6">
        <v>0</v>
      </c>
      <c r="N92" s="150">
        <f t="shared" ref="N92:N106" si="25">SUM(F92:M92)-E92</f>
        <v>0</v>
      </c>
    </row>
    <row r="93" spans="1:32" x14ac:dyDescent="0.25">
      <c r="A93" s="154"/>
      <c r="B93" s="70" t="s">
        <v>37</v>
      </c>
      <c r="C93" s="57">
        <v>0</v>
      </c>
      <c r="D93" s="58">
        <v>0</v>
      </c>
      <c r="E93" s="60">
        <f t="shared" si="24"/>
        <v>0</v>
      </c>
      <c r="F93" s="59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60">
        <v>0</v>
      </c>
      <c r="N93" s="150">
        <f t="shared" si="25"/>
        <v>0</v>
      </c>
    </row>
    <row r="94" spans="1:32" x14ac:dyDescent="0.25">
      <c r="A94" s="155"/>
      <c r="B94" s="71" t="s">
        <v>37</v>
      </c>
      <c r="C94" s="57">
        <v>0</v>
      </c>
      <c r="D94" s="58">
        <v>0</v>
      </c>
      <c r="E94" s="60">
        <f t="shared" si="24"/>
        <v>0</v>
      </c>
      <c r="F94" s="59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60">
        <v>0</v>
      </c>
      <c r="N94" s="150">
        <f t="shared" si="25"/>
        <v>0</v>
      </c>
    </row>
    <row r="95" spans="1:32" x14ac:dyDescent="0.25">
      <c r="A95" s="154"/>
      <c r="B95" s="70" t="s">
        <v>37</v>
      </c>
      <c r="C95" s="57">
        <v>0</v>
      </c>
      <c r="D95" s="58">
        <v>0</v>
      </c>
      <c r="E95" s="60">
        <f t="shared" si="24"/>
        <v>0</v>
      </c>
      <c r="F95" s="59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60">
        <v>0</v>
      </c>
      <c r="N95" s="150">
        <f t="shared" si="25"/>
        <v>0</v>
      </c>
    </row>
    <row r="96" spans="1:32" x14ac:dyDescent="0.25">
      <c r="A96" s="154"/>
      <c r="B96" s="70" t="s">
        <v>37</v>
      </c>
      <c r="C96" s="57">
        <v>0</v>
      </c>
      <c r="D96" s="58">
        <v>0</v>
      </c>
      <c r="E96" s="60">
        <f t="shared" si="24"/>
        <v>0</v>
      </c>
      <c r="F96" s="59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60">
        <v>0</v>
      </c>
      <c r="N96" s="150">
        <f t="shared" si="25"/>
        <v>0</v>
      </c>
    </row>
    <row r="97" spans="1:32" x14ac:dyDescent="0.25">
      <c r="A97" s="155"/>
      <c r="B97" s="71" t="s">
        <v>37</v>
      </c>
      <c r="C97" s="57">
        <v>0</v>
      </c>
      <c r="D97" s="58">
        <v>0</v>
      </c>
      <c r="E97" s="60">
        <f t="shared" si="24"/>
        <v>0</v>
      </c>
      <c r="F97" s="59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60">
        <v>0</v>
      </c>
      <c r="N97" s="150">
        <f t="shared" si="25"/>
        <v>0</v>
      </c>
    </row>
    <row r="98" spans="1:32" x14ac:dyDescent="0.25">
      <c r="A98" s="154"/>
      <c r="B98" s="70" t="s">
        <v>37</v>
      </c>
      <c r="C98" s="57">
        <v>0</v>
      </c>
      <c r="D98" s="58">
        <v>0</v>
      </c>
      <c r="E98" s="60">
        <f t="shared" si="24"/>
        <v>0</v>
      </c>
      <c r="F98" s="59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60">
        <v>0</v>
      </c>
      <c r="N98" s="150">
        <f t="shared" si="25"/>
        <v>0</v>
      </c>
    </row>
    <row r="99" spans="1:32" x14ac:dyDescent="0.25">
      <c r="A99" s="155"/>
      <c r="B99" s="71" t="s">
        <v>37</v>
      </c>
      <c r="C99" s="57">
        <v>0</v>
      </c>
      <c r="D99" s="58">
        <v>0</v>
      </c>
      <c r="E99" s="60">
        <f t="shared" si="24"/>
        <v>0</v>
      </c>
      <c r="F99" s="59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60">
        <v>0</v>
      </c>
      <c r="N99" s="150">
        <f t="shared" si="25"/>
        <v>0</v>
      </c>
    </row>
    <row r="100" spans="1:32" x14ac:dyDescent="0.25">
      <c r="A100" s="154"/>
      <c r="B100" s="70" t="s">
        <v>37</v>
      </c>
      <c r="C100" s="57">
        <v>0</v>
      </c>
      <c r="D100" s="58">
        <v>0</v>
      </c>
      <c r="E100" s="60">
        <f t="shared" si="24"/>
        <v>0</v>
      </c>
      <c r="F100" s="59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60">
        <v>0</v>
      </c>
      <c r="N100" s="150">
        <f t="shared" si="25"/>
        <v>0</v>
      </c>
    </row>
    <row r="101" spans="1:32" x14ac:dyDescent="0.25">
      <c r="A101" s="154"/>
      <c r="B101" s="70" t="s">
        <v>37</v>
      </c>
      <c r="C101" s="57">
        <v>0</v>
      </c>
      <c r="D101" s="58">
        <v>0</v>
      </c>
      <c r="E101" s="60">
        <f t="shared" si="24"/>
        <v>0</v>
      </c>
      <c r="F101" s="59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60">
        <v>0</v>
      </c>
      <c r="N101" s="150">
        <f t="shared" si="25"/>
        <v>0</v>
      </c>
    </row>
    <row r="102" spans="1:32" x14ac:dyDescent="0.25">
      <c r="A102" s="155"/>
      <c r="B102" s="71" t="s">
        <v>37</v>
      </c>
      <c r="C102" s="57">
        <v>0</v>
      </c>
      <c r="D102" s="58">
        <v>0</v>
      </c>
      <c r="E102" s="60">
        <f t="shared" si="24"/>
        <v>0</v>
      </c>
      <c r="F102" s="59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60">
        <v>0</v>
      </c>
      <c r="N102" s="150">
        <f t="shared" si="25"/>
        <v>0</v>
      </c>
    </row>
    <row r="103" spans="1:32" x14ac:dyDescent="0.25">
      <c r="A103" s="155"/>
      <c r="B103" s="71" t="s">
        <v>37</v>
      </c>
      <c r="C103" s="57">
        <v>0</v>
      </c>
      <c r="D103" s="58">
        <v>0</v>
      </c>
      <c r="E103" s="60">
        <f t="shared" si="24"/>
        <v>0</v>
      </c>
      <c r="F103" s="59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60">
        <v>0</v>
      </c>
      <c r="N103" s="150">
        <f t="shared" si="25"/>
        <v>0</v>
      </c>
      <c r="AA103" s="151"/>
      <c r="AB103" s="151"/>
      <c r="AC103" s="151"/>
      <c r="AD103" s="151"/>
      <c r="AE103" s="151"/>
      <c r="AF103" s="151"/>
    </row>
    <row r="104" spans="1:32" x14ac:dyDescent="0.25">
      <c r="A104" s="154"/>
      <c r="B104" s="70" t="s">
        <v>37</v>
      </c>
      <c r="C104" s="57">
        <v>0</v>
      </c>
      <c r="D104" s="58">
        <v>0</v>
      </c>
      <c r="E104" s="60">
        <f t="shared" si="24"/>
        <v>0</v>
      </c>
      <c r="F104" s="59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60">
        <v>0</v>
      </c>
      <c r="N104" s="150">
        <f t="shared" si="25"/>
        <v>0</v>
      </c>
      <c r="AA104" s="151"/>
      <c r="AB104" s="151"/>
      <c r="AC104" s="151"/>
      <c r="AD104" s="151"/>
      <c r="AE104" s="151"/>
      <c r="AF104" s="151"/>
    </row>
    <row r="105" spans="1:32" x14ac:dyDescent="0.25">
      <c r="A105" s="155" t="s">
        <v>105</v>
      </c>
      <c r="B105" s="71" t="s">
        <v>37</v>
      </c>
      <c r="C105" s="57">
        <v>0</v>
      </c>
      <c r="D105" s="58">
        <v>0</v>
      </c>
      <c r="E105" s="60">
        <f t="shared" si="24"/>
        <v>0</v>
      </c>
      <c r="F105" s="59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60">
        <v>0</v>
      </c>
      <c r="N105" s="150">
        <f t="shared" si="25"/>
        <v>0</v>
      </c>
      <c r="AA105" s="151"/>
      <c r="AB105" s="151"/>
      <c r="AC105" s="151"/>
      <c r="AD105" s="151"/>
      <c r="AE105" s="151"/>
      <c r="AF105" s="151"/>
    </row>
    <row r="106" spans="1:32" ht="19.5" thickBot="1" x14ac:dyDescent="0.3">
      <c r="A106" s="156"/>
      <c r="B106" s="72" t="s">
        <v>37</v>
      </c>
      <c r="C106" s="61">
        <v>0</v>
      </c>
      <c r="D106" s="62">
        <v>0</v>
      </c>
      <c r="E106" s="64">
        <f t="shared" si="24"/>
        <v>0</v>
      </c>
      <c r="F106" s="63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4">
        <v>0</v>
      </c>
      <c r="N106" s="150">
        <f t="shared" si="25"/>
        <v>0</v>
      </c>
      <c r="AA106" s="151"/>
      <c r="AB106" s="151"/>
      <c r="AC106" s="151"/>
      <c r="AD106" s="151"/>
      <c r="AE106" s="151"/>
      <c r="AF106" s="151"/>
    </row>
    <row r="107" spans="1:32" s="9" customFormat="1" ht="24.95" customHeight="1" thickBot="1" x14ac:dyDescent="0.3">
      <c r="A107" s="157"/>
      <c r="B107" s="14"/>
      <c r="C107" s="205" t="s">
        <v>32</v>
      </c>
      <c r="D107" s="205"/>
      <c r="E107" s="22">
        <f t="shared" ref="E107:M107" si="26">SUMIF($B$92:$B$106,"UDLA",E92:E106)</f>
        <v>0</v>
      </c>
      <c r="F107" s="17">
        <f t="shared" si="26"/>
        <v>0</v>
      </c>
      <c r="G107" s="2">
        <f t="shared" si="26"/>
        <v>0</v>
      </c>
      <c r="H107" s="2">
        <f t="shared" si="26"/>
        <v>0</v>
      </c>
      <c r="I107" s="2">
        <f t="shared" si="26"/>
        <v>0</v>
      </c>
      <c r="J107" s="2">
        <f t="shared" si="26"/>
        <v>0</v>
      </c>
      <c r="K107" s="2">
        <f t="shared" si="26"/>
        <v>0</v>
      </c>
      <c r="L107" s="2">
        <f t="shared" si="26"/>
        <v>0</v>
      </c>
      <c r="M107" s="18">
        <f t="shared" si="26"/>
        <v>0</v>
      </c>
      <c r="N107" s="67">
        <f t="shared" ref="N107" si="27">SUM(F107:M107)-E107</f>
        <v>0</v>
      </c>
      <c r="AA107" s="30"/>
      <c r="AB107" s="30"/>
      <c r="AC107" s="30"/>
      <c r="AD107" s="30"/>
      <c r="AE107" s="30"/>
      <c r="AF107" s="30"/>
    </row>
    <row r="108" spans="1:32" s="9" customFormat="1" ht="24.95" customHeight="1" thickTop="1" thickBot="1" x14ac:dyDescent="0.3">
      <c r="A108" s="158"/>
      <c r="B108" s="15"/>
      <c r="C108" s="195" t="s">
        <v>38</v>
      </c>
      <c r="D108" s="196"/>
      <c r="E108" s="23">
        <f t="shared" ref="E108:M108" si="28">SUMIF($B$92:$B$106,"Externo",E92:E106)</f>
        <v>0</v>
      </c>
      <c r="F108" s="31">
        <f t="shared" si="28"/>
        <v>0</v>
      </c>
      <c r="G108" s="25">
        <f t="shared" si="28"/>
        <v>0</v>
      </c>
      <c r="H108" s="25">
        <f t="shared" si="28"/>
        <v>0</v>
      </c>
      <c r="I108" s="32">
        <f t="shared" si="28"/>
        <v>0</v>
      </c>
      <c r="J108" s="32">
        <f t="shared" si="28"/>
        <v>0</v>
      </c>
      <c r="K108" s="32">
        <f t="shared" si="28"/>
        <v>0</v>
      </c>
      <c r="L108" s="32">
        <f t="shared" si="28"/>
        <v>0</v>
      </c>
      <c r="M108" s="33">
        <f t="shared" si="28"/>
        <v>0</v>
      </c>
      <c r="N108" s="67">
        <f t="shared" ref="N108:N109" si="29">SUM(F108:M108)-E108</f>
        <v>0</v>
      </c>
      <c r="AA108" s="30"/>
      <c r="AB108" s="30"/>
      <c r="AC108" s="30"/>
      <c r="AD108" s="30"/>
      <c r="AE108" s="30"/>
      <c r="AF108" s="30"/>
    </row>
    <row r="109" spans="1:32" s="9" customFormat="1" ht="30" customHeight="1" thickTop="1" thickBot="1" x14ac:dyDescent="0.3">
      <c r="A109" s="197" t="str">
        <f>CONCATENATE("Total ",A90)</f>
        <v>Total Otros (no debe superar el 5%)</v>
      </c>
      <c r="B109" s="198"/>
      <c r="C109" s="198"/>
      <c r="D109" s="198"/>
      <c r="E109" s="24">
        <f>E106+E108</f>
        <v>0</v>
      </c>
      <c r="F109" s="19">
        <f>F106+F108</f>
        <v>0</v>
      </c>
      <c r="G109" s="20">
        <f>G106+G108</f>
        <v>0</v>
      </c>
      <c r="H109" s="20">
        <f t="shared" ref="H109:M109" si="30">H106+H108</f>
        <v>0</v>
      </c>
      <c r="I109" s="20">
        <f t="shared" si="30"/>
        <v>0</v>
      </c>
      <c r="J109" s="20">
        <f t="shared" si="30"/>
        <v>0</v>
      </c>
      <c r="K109" s="20">
        <f t="shared" si="30"/>
        <v>0</v>
      </c>
      <c r="L109" s="20">
        <f t="shared" si="30"/>
        <v>0</v>
      </c>
      <c r="M109" s="21">
        <f t="shared" si="30"/>
        <v>0</v>
      </c>
      <c r="N109" s="67">
        <f t="shared" si="29"/>
        <v>0</v>
      </c>
      <c r="AA109" s="30"/>
      <c r="AB109" s="30"/>
      <c r="AC109" s="30"/>
      <c r="AD109" s="30"/>
      <c r="AE109" s="30"/>
      <c r="AF109" s="30"/>
    </row>
    <row r="110" spans="1:32" s="165" customFormat="1" ht="15" customHeight="1" x14ac:dyDescent="0.25">
      <c r="A110" s="161"/>
      <c r="B110" s="162"/>
      <c r="C110" s="162"/>
      <c r="D110" s="162"/>
      <c r="E110" s="163"/>
      <c r="F110" s="164"/>
      <c r="G110" s="164"/>
      <c r="H110" s="164"/>
      <c r="I110" s="164"/>
      <c r="J110" s="164"/>
      <c r="K110" s="164"/>
      <c r="L110" s="164"/>
      <c r="M110" s="164"/>
      <c r="N110" s="67"/>
    </row>
    <row r="111" spans="1:32" s="165" customFormat="1" ht="30" customHeight="1" thickBot="1" x14ac:dyDescent="0.3">
      <c r="A111" s="166"/>
      <c r="B111" s="209" t="s">
        <v>39</v>
      </c>
      <c r="C111" s="210"/>
      <c r="D111" s="211"/>
      <c r="E111" s="167">
        <f>+E23+E44+E65+E86+E107</f>
        <v>0</v>
      </c>
      <c r="F111" s="25">
        <f t="shared" ref="F111:M111" si="31">+F23+F44+F65+F86+F107</f>
        <v>0</v>
      </c>
      <c r="G111" s="25">
        <f t="shared" si="31"/>
        <v>0</v>
      </c>
      <c r="H111" s="25">
        <f t="shared" si="31"/>
        <v>0</v>
      </c>
      <c r="I111" s="25">
        <f t="shared" si="31"/>
        <v>0</v>
      </c>
      <c r="J111" s="25">
        <f t="shared" si="31"/>
        <v>0</v>
      </c>
      <c r="K111" s="25">
        <f t="shared" si="31"/>
        <v>0</v>
      </c>
      <c r="L111" s="25">
        <f t="shared" si="31"/>
        <v>0</v>
      </c>
      <c r="M111" s="168">
        <f t="shared" si="31"/>
        <v>0</v>
      </c>
      <c r="N111" s="169">
        <f>SUM(F111:M111)-E111</f>
        <v>0</v>
      </c>
    </row>
    <row r="112" spans="1:32" s="9" customFormat="1" ht="30" customHeight="1" thickTop="1" thickBot="1" x14ac:dyDescent="0.3">
      <c r="A112" s="170"/>
      <c r="B112" s="206" t="s">
        <v>40</v>
      </c>
      <c r="C112" s="207"/>
      <c r="D112" s="208"/>
      <c r="E112" s="171">
        <f>+E24+E45+E66+E87+E108</f>
        <v>0</v>
      </c>
      <c r="F112" s="172">
        <f t="shared" ref="F112:M112" si="32">+F24+F45+F66+F87+F108</f>
        <v>0</v>
      </c>
      <c r="G112" s="172">
        <f t="shared" si="32"/>
        <v>0</v>
      </c>
      <c r="H112" s="172">
        <f t="shared" si="32"/>
        <v>0</v>
      </c>
      <c r="I112" s="172">
        <f t="shared" si="32"/>
        <v>0</v>
      </c>
      <c r="J112" s="172">
        <f t="shared" si="32"/>
        <v>0</v>
      </c>
      <c r="K112" s="172">
        <f t="shared" si="32"/>
        <v>0</v>
      </c>
      <c r="L112" s="172">
        <f t="shared" si="32"/>
        <v>0</v>
      </c>
      <c r="M112" s="173">
        <f t="shared" si="32"/>
        <v>0</v>
      </c>
      <c r="N112" s="169">
        <f>SUM(F112:M112)-E112</f>
        <v>0</v>
      </c>
    </row>
    <row r="113" spans="1:14" s="9" customFormat="1" ht="45" customHeight="1" thickTop="1" thickBot="1" x14ac:dyDescent="0.3">
      <c r="A113" s="174" t="s">
        <v>5</v>
      </c>
      <c r="B113" s="175"/>
      <c r="C113" s="175"/>
      <c r="D113" s="175"/>
      <c r="E113" s="176">
        <f>+E111+E112</f>
        <v>0</v>
      </c>
      <c r="F113" s="176">
        <f t="shared" ref="F113:M113" si="33">+F111+F112</f>
        <v>0</v>
      </c>
      <c r="G113" s="176">
        <f t="shared" si="33"/>
        <v>0</v>
      </c>
      <c r="H113" s="176">
        <f t="shared" si="33"/>
        <v>0</v>
      </c>
      <c r="I113" s="176">
        <f t="shared" si="33"/>
        <v>0</v>
      </c>
      <c r="J113" s="176">
        <f t="shared" si="33"/>
        <v>0</v>
      </c>
      <c r="K113" s="176">
        <f t="shared" si="33"/>
        <v>0</v>
      </c>
      <c r="L113" s="176">
        <f t="shared" si="33"/>
        <v>0</v>
      </c>
      <c r="M113" s="177">
        <f t="shared" si="33"/>
        <v>0</v>
      </c>
      <c r="N113" s="169">
        <f>SUM(F113:M113)-E113</f>
        <v>0</v>
      </c>
    </row>
    <row r="114" spans="1:14" ht="19.5" thickTop="1" x14ac:dyDescent="0.25"/>
    <row r="115" spans="1:14" hidden="1" x14ac:dyDescent="0.25"/>
    <row r="116" spans="1:14" hidden="1" x14ac:dyDescent="0.25"/>
  </sheetData>
  <sheetProtection algorithmName="SHA-512" hashValue="Bl8sMtuiXnPJEFSQtHS3tIzv193C0y7Ix00eTjjJKU9BAzEMTbPJCIggzfANQNEqY+W43q+enp2dWJIx3J/QeQ==" saltValue="KUijDfVjLA5AVSf/no6T6g==" spinCount="100000" sheet="1" insertRows="0"/>
  <mergeCells count="27">
    <mergeCell ref="B112:D112"/>
    <mergeCell ref="F90:M90"/>
    <mergeCell ref="C108:D108"/>
    <mergeCell ref="A109:D109"/>
    <mergeCell ref="B111:D111"/>
    <mergeCell ref="C107:D107"/>
    <mergeCell ref="C66:D66"/>
    <mergeCell ref="A67:D67"/>
    <mergeCell ref="A69:E69"/>
    <mergeCell ref="F69:M69"/>
    <mergeCell ref="C86:D86"/>
    <mergeCell ref="C87:D87"/>
    <mergeCell ref="A88:D88"/>
    <mergeCell ref="A90:E90"/>
    <mergeCell ref="F6:M6"/>
    <mergeCell ref="F48:M48"/>
    <mergeCell ref="A6:E6"/>
    <mergeCell ref="A25:D25"/>
    <mergeCell ref="C24:D24"/>
    <mergeCell ref="C23:D23"/>
    <mergeCell ref="A27:E27"/>
    <mergeCell ref="F27:M27"/>
    <mergeCell ref="C44:D44"/>
    <mergeCell ref="C45:D45"/>
    <mergeCell ref="A46:D46"/>
    <mergeCell ref="A48:E48"/>
    <mergeCell ref="C65:D65"/>
  </mergeCells>
  <phoneticPr fontId="11" type="noConversion"/>
  <conditionalFormatting sqref="N8 N111:N113 N17:N23">
    <cfRule type="cellIs" dxfId="462" priority="57" operator="notEqual">
      <formula>0</formula>
    </cfRule>
  </conditionalFormatting>
  <conditionalFormatting sqref="N24:N25 N110">
    <cfRule type="cellIs" dxfId="461" priority="56" operator="notEqual">
      <formula>0</formula>
    </cfRule>
  </conditionalFormatting>
  <conditionalFormatting sqref="N9 N15:N16">
    <cfRule type="cellIs" dxfId="460" priority="51" operator="notEqual">
      <formula>0</formula>
    </cfRule>
  </conditionalFormatting>
  <conditionalFormatting sqref="N45:N46">
    <cfRule type="cellIs" dxfId="459" priority="49" operator="notEqual">
      <formula>0</formula>
    </cfRule>
  </conditionalFormatting>
  <conditionalFormatting sqref="N44">
    <cfRule type="cellIs" dxfId="458" priority="50" operator="notEqual">
      <formula>0</formula>
    </cfRule>
  </conditionalFormatting>
  <conditionalFormatting sqref="N66:N67">
    <cfRule type="cellIs" dxfId="457" priority="46" operator="notEqual">
      <formula>0</formula>
    </cfRule>
  </conditionalFormatting>
  <conditionalFormatting sqref="N65">
    <cfRule type="cellIs" dxfId="456" priority="47" operator="notEqual">
      <formula>0</formula>
    </cfRule>
  </conditionalFormatting>
  <conditionalFormatting sqref="N86">
    <cfRule type="cellIs" dxfId="455" priority="44" operator="notEqual">
      <formula>0</formula>
    </cfRule>
  </conditionalFormatting>
  <conditionalFormatting sqref="N87:N88">
    <cfRule type="cellIs" dxfId="454" priority="43" operator="notEqual">
      <formula>0</formula>
    </cfRule>
  </conditionalFormatting>
  <conditionalFormatting sqref="N14">
    <cfRule type="cellIs" dxfId="453" priority="32" operator="notEqual">
      <formula>0</formula>
    </cfRule>
  </conditionalFormatting>
  <conditionalFormatting sqref="N108:N109">
    <cfRule type="cellIs" dxfId="452" priority="40" operator="notEqual">
      <formula>0</formula>
    </cfRule>
  </conditionalFormatting>
  <conditionalFormatting sqref="N12:N13">
    <cfRule type="cellIs" dxfId="451" priority="34" operator="notEqual">
      <formula>0</formula>
    </cfRule>
  </conditionalFormatting>
  <conditionalFormatting sqref="N31:N32">
    <cfRule type="cellIs" dxfId="450" priority="18" operator="notEqual">
      <formula>0</formula>
    </cfRule>
  </conditionalFormatting>
  <conditionalFormatting sqref="N35">
    <cfRule type="cellIs" dxfId="449" priority="17" operator="notEqual">
      <formula>0</formula>
    </cfRule>
  </conditionalFormatting>
  <conditionalFormatting sqref="N29 N38:N43">
    <cfRule type="cellIs" dxfId="448" priority="21" operator="notEqual">
      <formula>0</formula>
    </cfRule>
  </conditionalFormatting>
  <conditionalFormatting sqref="N10:N11">
    <cfRule type="cellIs" dxfId="447" priority="33" operator="notEqual">
      <formula>0</formula>
    </cfRule>
  </conditionalFormatting>
  <conditionalFormatting sqref="N72 N78:N79">
    <cfRule type="cellIs" dxfId="446" priority="10" operator="notEqual">
      <formula>0</formula>
    </cfRule>
  </conditionalFormatting>
  <conditionalFormatting sqref="N71 N80:N85">
    <cfRule type="cellIs" dxfId="445" priority="11" operator="notEqual">
      <formula>0</formula>
    </cfRule>
  </conditionalFormatting>
  <conditionalFormatting sqref="N54:N55">
    <cfRule type="cellIs" dxfId="444" priority="14" operator="notEqual">
      <formula>0</formula>
    </cfRule>
  </conditionalFormatting>
  <conditionalFormatting sqref="N52:N53">
    <cfRule type="cellIs" dxfId="443" priority="13" operator="notEqual">
      <formula>0</formula>
    </cfRule>
  </conditionalFormatting>
  <conditionalFormatting sqref="N50 N59:N64">
    <cfRule type="cellIs" dxfId="442" priority="16" operator="notEqual">
      <formula>0</formula>
    </cfRule>
  </conditionalFormatting>
  <conditionalFormatting sqref="N51 N57:N58">
    <cfRule type="cellIs" dxfId="441" priority="15" operator="notEqual">
      <formula>0</formula>
    </cfRule>
  </conditionalFormatting>
  <conditionalFormatting sqref="N33:N34">
    <cfRule type="cellIs" dxfId="440" priority="19" operator="notEqual">
      <formula>0</formula>
    </cfRule>
  </conditionalFormatting>
  <conditionalFormatting sqref="N98">
    <cfRule type="cellIs" dxfId="439" priority="2" operator="notEqual">
      <formula>0</formula>
    </cfRule>
  </conditionalFormatting>
  <conditionalFormatting sqref="N30 N36:N37">
    <cfRule type="cellIs" dxfId="438" priority="20" operator="notEqual">
      <formula>0</formula>
    </cfRule>
  </conditionalFormatting>
  <conditionalFormatting sqref="N56">
    <cfRule type="cellIs" dxfId="437" priority="12" operator="notEqual">
      <formula>0</formula>
    </cfRule>
  </conditionalFormatting>
  <conditionalFormatting sqref="N75:N76">
    <cfRule type="cellIs" dxfId="436" priority="9" operator="notEqual">
      <formula>0</formula>
    </cfRule>
  </conditionalFormatting>
  <conditionalFormatting sqref="N73:N74">
    <cfRule type="cellIs" dxfId="435" priority="8" operator="notEqual">
      <formula>0</formula>
    </cfRule>
  </conditionalFormatting>
  <conditionalFormatting sqref="N77">
    <cfRule type="cellIs" dxfId="434" priority="7" operator="notEqual">
      <formula>0</formula>
    </cfRule>
  </conditionalFormatting>
  <conditionalFormatting sqref="N92 N101:N106">
    <cfRule type="cellIs" dxfId="433" priority="6" operator="notEqual">
      <formula>0</formula>
    </cfRule>
  </conditionalFormatting>
  <conditionalFormatting sqref="N93 N99:N100">
    <cfRule type="cellIs" dxfId="432" priority="5" operator="notEqual">
      <formula>0</formula>
    </cfRule>
  </conditionalFormatting>
  <conditionalFormatting sqref="N96:N97">
    <cfRule type="cellIs" dxfId="431" priority="4" operator="notEqual">
      <formula>0</formula>
    </cfRule>
  </conditionalFormatting>
  <conditionalFormatting sqref="N94:N95">
    <cfRule type="cellIs" dxfId="430" priority="3" operator="notEqual">
      <formula>0</formula>
    </cfRule>
  </conditionalFormatting>
  <conditionalFormatting sqref="N107">
    <cfRule type="cellIs" dxfId="429" priority="1" operator="notEqual">
      <formula>0</formula>
    </cfRule>
  </conditionalFormatting>
  <dataValidations count="2">
    <dataValidation type="list" allowBlank="1" showInputMessage="1" showErrorMessage="1" sqref="B50:B64 B29:B43 B8:B22 B71:B85 B92:B106">
      <formula1>$B$2:$C$2</formula1>
    </dataValidation>
    <dataValidation type="decimal" allowBlank="1" showInputMessage="1" showErrorMessage="1" sqref="C8:D22 C29:D43 C50:D64 C71:D85 C92:D106">
      <formula1>0</formula1>
      <formula2>20000</formula2>
    </dataValidation>
  </dataValidations>
  <hyperlinks>
    <hyperlink ref="M2" location="Sintesis!A1" display="Inicio"/>
  </hyperlinks>
  <pageMargins left="0.19685039370078741" right="0.19685039370078741" top="0.98425196850393704" bottom="0.39370078740157483" header="0.59055118110236227" footer="0.19685039370078741"/>
  <pageSetup paperSize="9" scale="63" fitToHeight="0" orientation="landscape" horizontalDpi="4294967292" verticalDpi="4294967292" r:id="rId1"/>
  <headerFooter>
    <oddHeader>&amp;L&amp;G&amp;C&amp;"-,Negrita"&amp;20&amp;K00-025V CONVOCATORIA A PROYECTOS DE INVESTIGACIÓN&amp;R&amp;G</oddHeader>
    <oddFooter>&amp;R&amp;10&amp;K00-033INV/F/PCI/4/0818</oddFooter>
  </headerFooter>
  <legacyDrawingHF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4"/>
  <sheetViews>
    <sheetView showGridLines="0" zoomScale="90" zoomScaleNormal="90" workbookViewId="0">
      <selection activeCell="N19" sqref="N19"/>
    </sheetView>
  </sheetViews>
  <sheetFormatPr baseColWidth="10" defaultColWidth="0" defaultRowHeight="15.75" zeroHeight="1" x14ac:dyDescent="0.25"/>
  <cols>
    <col min="1" max="1" width="1.625" style="10" customWidth="1"/>
    <col min="2" max="2" width="33.375" style="10" customWidth="1"/>
    <col min="3" max="3" width="11.5" style="10" customWidth="1"/>
    <col min="4" max="4" width="9.625" style="10" customWidth="1"/>
    <col min="5" max="13" width="12.625" style="10" customWidth="1"/>
    <col min="14" max="14" width="12.5" style="10" bestFit="1" customWidth="1"/>
    <col min="15" max="16384" width="10.875" style="10" hidden="1"/>
  </cols>
  <sheetData>
    <row r="1" spans="2:14" s="11" customFormat="1" ht="6.95" customHeight="1" x14ac:dyDescent="0.25"/>
    <row r="2" spans="2:14" s="11" customFormat="1" x14ac:dyDescent="0.25">
      <c r="M2" s="82" t="s">
        <v>22</v>
      </c>
    </row>
    <row r="3" spans="2:14" s="11" customFormat="1" ht="6.95" customHeight="1" x14ac:dyDescent="0.25"/>
    <row r="4" spans="2:14" s="11" customFormat="1" ht="23.25" x14ac:dyDescent="0.25">
      <c r="B4" s="213" t="s">
        <v>106</v>
      </c>
      <c r="C4" s="213"/>
      <c r="D4" s="213"/>
    </row>
    <row r="5" spans="2:14" s="11" customFormat="1" ht="16.5" thickBot="1" x14ac:dyDescent="0.3"/>
    <row r="6" spans="2:14" s="11" customFormat="1" ht="30.75" customHeight="1" thickBot="1" x14ac:dyDescent="0.3">
      <c r="B6" s="199" t="s">
        <v>46</v>
      </c>
      <c r="C6" s="200"/>
      <c r="D6" s="200"/>
      <c r="E6" s="200"/>
      <c r="F6" s="202" t="s">
        <v>107</v>
      </c>
      <c r="G6" s="203"/>
      <c r="H6" s="203"/>
      <c r="I6" s="203"/>
      <c r="J6" s="203"/>
      <c r="K6" s="203"/>
      <c r="L6" s="203"/>
      <c r="M6" s="204"/>
    </row>
    <row r="7" spans="2:14" s="126" customFormat="1" ht="31.5" thickTop="1" thickBot="1" x14ac:dyDescent="0.3">
      <c r="B7" s="107" t="s">
        <v>4</v>
      </c>
      <c r="C7" s="68" t="s">
        <v>43</v>
      </c>
      <c r="D7" s="68" t="s">
        <v>44</v>
      </c>
      <c r="E7" s="178" t="s">
        <v>108</v>
      </c>
      <c r="F7" s="108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10">
        <v>8</v>
      </c>
      <c r="N7" s="12" t="s">
        <v>6</v>
      </c>
    </row>
    <row r="8" spans="2:14" x14ac:dyDescent="0.25">
      <c r="B8" s="111"/>
      <c r="C8" s="112">
        <v>0</v>
      </c>
      <c r="D8" s="113">
        <v>0</v>
      </c>
      <c r="E8" s="112">
        <f>+Tabla5[[#This Row],[Columna2]]*Tabla5[[#This Row],[Columna3]]</f>
        <v>0</v>
      </c>
      <c r="F8" s="114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5">
        <v>0</v>
      </c>
      <c r="N8" s="129">
        <f>SUM(Tabla5[[#This Row],[Columna5]:[Columna12]])-Tabla5[[#This Row],[Columna4]]</f>
        <v>0</v>
      </c>
    </row>
    <row r="9" spans="2:14" x14ac:dyDescent="0.25">
      <c r="B9" s="117"/>
      <c r="C9" s="57">
        <v>0</v>
      </c>
      <c r="D9" s="58">
        <v>0</v>
      </c>
      <c r="E9" s="57">
        <f>+Tabla5[[#This Row],[Columna2]]*Tabla5[[#This Row],[Columna3]]</f>
        <v>0</v>
      </c>
      <c r="F9" s="119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120">
        <v>0</v>
      </c>
      <c r="N9" s="129">
        <f>SUM(Tabla5[[#This Row],[Columna5]:[Columna12]])-Tabla5[[#This Row],[Columna4]]</f>
        <v>0</v>
      </c>
    </row>
    <row r="10" spans="2:14" x14ac:dyDescent="0.25">
      <c r="B10" s="117"/>
      <c r="C10" s="57">
        <v>0</v>
      </c>
      <c r="D10" s="58">
        <v>0</v>
      </c>
      <c r="E10" s="57">
        <f>+Tabla5[[#This Row],[Columna2]]*Tabla5[[#This Row],[Columna3]]</f>
        <v>0</v>
      </c>
      <c r="F10" s="119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120">
        <v>0</v>
      </c>
      <c r="N10" s="129">
        <f>SUM(Tabla5[[#This Row],[Columna5]:[Columna12]])-Tabla5[[#This Row],[Columna4]]</f>
        <v>0</v>
      </c>
    </row>
    <row r="11" spans="2:14" x14ac:dyDescent="0.25">
      <c r="B11" s="117"/>
      <c r="C11" s="57">
        <v>0</v>
      </c>
      <c r="D11" s="58">
        <v>0</v>
      </c>
      <c r="E11" s="57">
        <f>+Tabla5[[#This Row],[Columna2]]*Tabla5[[#This Row],[Columna3]]</f>
        <v>0</v>
      </c>
      <c r="F11" s="119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120">
        <v>0</v>
      </c>
      <c r="N11" s="129">
        <f>SUM(Tabla5[[#This Row],[Columna5]:[Columna12]])-Tabla5[[#This Row],[Columna4]]</f>
        <v>0</v>
      </c>
    </row>
    <row r="12" spans="2:14" x14ac:dyDescent="0.25">
      <c r="B12" s="117"/>
      <c r="C12" s="57">
        <v>0</v>
      </c>
      <c r="D12" s="58">
        <v>0</v>
      </c>
      <c r="E12" s="57">
        <f>+Tabla5[[#This Row],[Columna2]]*Tabla5[[#This Row],[Columna3]]</f>
        <v>0</v>
      </c>
      <c r="F12" s="119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20">
        <v>0</v>
      </c>
      <c r="N12" s="129">
        <f>SUM(Tabla5[[#This Row],[Columna5]:[Columna12]])-Tabla5[[#This Row],[Columna4]]</f>
        <v>0</v>
      </c>
    </row>
    <row r="13" spans="2:14" x14ac:dyDescent="0.25">
      <c r="B13" s="117"/>
      <c r="C13" s="57">
        <v>0</v>
      </c>
      <c r="D13" s="58">
        <v>0</v>
      </c>
      <c r="E13" s="57">
        <f>+Tabla5[[#This Row],[Columna2]]*Tabla5[[#This Row],[Columna3]]</f>
        <v>0</v>
      </c>
      <c r="F13" s="119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120">
        <v>0</v>
      </c>
      <c r="N13" s="129">
        <f>SUM(Tabla5[[#This Row],[Columna5]:[Columna12]])-Tabla5[[#This Row],[Columna4]]</f>
        <v>0</v>
      </c>
    </row>
    <row r="14" spans="2:14" x14ac:dyDescent="0.25">
      <c r="B14" s="117"/>
      <c r="C14" s="57">
        <v>0</v>
      </c>
      <c r="D14" s="58">
        <v>0</v>
      </c>
      <c r="E14" s="57">
        <f>+Tabla5[[#This Row],[Columna2]]*Tabla5[[#This Row],[Columna3]]</f>
        <v>0</v>
      </c>
      <c r="F14" s="119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120">
        <v>0</v>
      </c>
      <c r="N14" s="129">
        <f>SUM(Tabla5[[#This Row],[Columna5]:[Columna12]])-Tabla5[[#This Row],[Columna4]]</f>
        <v>0</v>
      </c>
    </row>
    <row r="15" spans="2:14" x14ac:dyDescent="0.25">
      <c r="B15" s="117"/>
      <c r="C15" s="57">
        <v>0</v>
      </c>
      <c r="D15" s="58">
        <v>0</v>
      </c>
      <c r="E15" s="57">
        <f>+Tabla5[[#This Row],[Columna2]]*Tabla5[[#This Row],[Columna3]]</f>
        <v>0</v>
      </c>
      <c r="F15" s="119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120">
        <v>0</v>
      </c>
      <c r="N15" s="129">
        <f>SUM(Tabla5[[#This Row],[Columna5]:[Columna12]])-Tabla5[[#This Row],[Columna4]]</f>
        <v>0</v>
      </c>
    </row>
    <row r="16" spans="2:14" x14ac:dyDescent="0.25">
      <c r="B16" s="117" t="s">
        <v>105</v>
      </c>
      <c r="C16" s="57">
        <v>0</v>
      </c>
      <c r="D16" s="58">
        <v>0</v>
      </c>
      <c r="E16" s="57">
        <f>+Tabla5[[#This Row],[Columna2]]*Tabla5[[#This Row],[Columna3]]</f>
        <v>0</v>
      </c>
      <c r="F16" s="119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120">
        <v>0</v>
      </c>
      <c r="N16" s="129">
        <f>SUM(Tabla5[[#This Row],[Columna5]:[Columna12]])-Tabla5[[#This Row],[Columna4]]</f>
        <v>0</v>
      </c>
    </row>
    <row r="17" spans="2:14" ht="16.5" thickBot="1" x14ac:dyDescent="0.3">
      <c r="B17" s="121"/>
      <c r="C17" s="122">
        <v>0</v>
      </c>
      <c r="D17" s="123">
        <v>0</v>
      </c>
      <c r="E17" s="122">
        <f>+Tabla5[[#This Row],[Columna2]]*Tabla5[[#This Row],[Columna3]]</f>
        <v>0</v>
      </c>
      <c r="F17" s="124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5">
        <v>0</v>
      </c>
      <c r="N17" s="129">
        <f>SUM(Tabla5[[#This Row],[Columna5]:[Columna12]])-Tabla5[[#This Row],[Columna4]]</f>
        <v>0</v>
      </c>
    </row>
    <row r="18" spans="2:14" s="11" customFormat="1" ht="6.95" customHeight="1" x14ac:dyDescent="0.25">
      <c r="B18" s="127"/>
      <c r="C18" s="118"/>
      <c r="D18" s="128"/>
      <c r="E18" s="118"/>
      <c r="F18" s="118"/>
      <c r="G18" s="118"/>
      <c r="H18" s="118"/>
      <c r="I18" s="118"/>
      <c r="J18" s="118"/>
      <c r="K18" s="118"/>
      <c r="L18" s="118"/>
      <c r="M18" s="118"/>
      <c r="N18" s="116"/>
    </row>
    <row r="19" spans="2:14" s="11" customFormat="1" ht="18" thickBot="1" x14ac:dyDescent="0.3">
      <c r="B19" s="212" t="s">
        <v>11</v>
      </c>
      <c r="C19" s="212"/>
      <c r="D19" s="212"/>
      <c r="E19" s="13">
        <f t="shared" ref="E19:M19" si="0">SUM(E8:E17)</f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16">
        <f t="shared" ref="N19" si="1">SUM(F19:M19)-E19</f>
        <v>0</v>
      </c>
    </row>
    <row r="20" spans="2:14" s="11" customFormat="1" ht="6.95" customHeight="1" thickTop="1" x14ac:dyDescent="0.25"/>
    <row r="21" spans="2:14" hidden="1" x14ac:dyDescent="0.25"/>
    <row r="22" spans="2:14" hidden="1" x14ac:dyDescent="0.25"/>
    <row r="23" spans="2:14" hidden="1" x14ac:dyDescent="0.25"/>
    <row r="24" spans="2:14" hidden="1" x14ac:dyDescent="0.25"/>
  </sheetData>
  <sheetProtection algorithmName="SHA-512" hashValue="5rmPoJ3PTRtWU/iao6F5wqkPR757xpSoo4aeiosQ90mS49mJmw/q5hkRNG/oit5PtvJLHzjP1P0Zc5v3/Os0+Q==" saltValue="zTGr2T97Jfht2z8Aep2TrQ==" spinCount="100000" sheet="1" insertRows="0" deleteRows="0"/>
  <mergeCells count="4">
    <mergeCell ref="B6:E6"/>
    <mergeCell ref="F6:M6"/>
    <mergeCell ref="B19:D19"/>
    <mergeCell ref="B4:D4"/>
  </mergeCells>
  <conditionalFormatting sqref="N8:N19">
    <cfRule type="cellIs" dxfId="273" priority="2" operator="notEqual">
      <formula>0</formula>
    </cfRule>
  </conditionalFormatting>
  <hyperlinks>
    <hyperlink ref="M2" location="Sintesis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72" fitToHeight="0" orientation="landscape" r:id="rId1"/>
  <headerFooter>
    <oddHeader>&amp;L&amp;G&amp;C&amp;"-,Negrita"&amp;20&amp;K00-024V CONVOCATORIA A PROYECTOS DE INVESTIGACIÓN&amp;R&amp;G</oddHeader>
    <oddFooter xml:space="preserve">&amp;R&amp;10&amp;K00-033INV/F/PCI/4/0818
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7" sqref="C17"/>
    </sheetView>
  </sheetViews>
  <sheetFormatPr baseColWidth="10" defaultColWidth="0" defaultRowHeight="11.25" zeroHeight="1" x14ac:dyDescent="0.25"/>
  <cols>
    <col min="1" max="1" width="2.625" style="84" customWidth="1"/>
    <col min="2" max="2" width="6.375" style="97" bestFit="1" customWidth="1"/>
    <col min="3" max="3" width="58.625" style="83" customWidth="1"/>
    <col min="4" max="27" width="4.625" style="83" customWidth="1"/>
    <col min="28" max="28" width="12.5" style="83" customWidth="1"/>
    <col min="29" max="29" width="11" style="84" customWidth="1"/>
    <col min="30" max="30" width="2.625" style="84" customWidth="1"/>
    <col min="31" max="16384" width="11" style="83" hidden="1"/>
  </cols>
  <sheetData>
    <row r="1" spans="1:30" s="9" customFormat="1" ht="6.95" customHeight="1" x14ac:dyDescent="0.25">
      <c r="B1" s="94"/>
      <c r="AB1" s="3"/>
    </row>
    <row r="2" spans="1:30" s="9" customFormat="1" ht="26.25" x14ac:dyDescent="0.25">
      <c r="B2" s="94"/>
      <c r="D2" s="223" t="s">
        <v>88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6" t="s">
        <v>34</v>
      </c>
      <c r="AC2" s="6" t="s">
        <v>35</v>
      </c>
    </row>
    <row r="3" spans="1:30" s="9" customFormat="1" ht="6.95" customHeight="1" x14ac:dyDescent="0.25">
      <c r="B3" s="94"/>
      <c r="AB3" s="3"/>
    </row>
    <row r="4" spans="1:30" s="9" customFormat="1" ht="22.5" x14ac:dyDescent="0.25">
      <c r="B4" s="224" t="s">
        <v>1</v>
      </c>
      <c r="C4" s="224"/>
      <c r="AB4" s="3"/>
      <c r="AC4" s="82" t="s">
        <v>22</v>
      </c>
    </row>
    <row r="5" spans="1:30" s="9" customFormat="1" ht="6.95" customHeight="1" thickBot="1" x14ac:dyDescent="0.3">
      <c r="B5" s="225"/>
      <c r="C5" s="225"/>
      <c r="AB5" s="3"/>
    </row>
    <row r="6" spans="1:30" s="84" customFormat="1" ht="18" thickBot="1" x14ac:dyDescent="0.3">
      <c r="B6" s="214" t="s">
        <v>8</v>
      </c>
      <c r="C6" s="215"/>
      <c r="D6" s="218" t="s">
        <v>28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219" t="s">
        <v>89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/>
      <c r="AB6" s="221" t="s">
        <v>2</v>
      </c>
    </row>
    <row r="7" spans="1:30" s="84" customFormat="1" ht="15.75" thickBot="1" x14ac:dyDescent="0.3">
      <c r="B7" s="216"/>
      <c r="C7" s="217"/>
      <c r="D7" s="91" t="s">
        <v>64</v>
      </c>
      <c r="E7" s="92" t="s">
        <v>65</v>
      </c>
      <c r="F7" s="92" t="s">
        <v>66</v>
      </c>
      <c r="G7" s="92" t="s">
        <v>67</v>
      </c>
      <c r="H7" s="92" t="s">
        <v>68</v>
      </c>
      <c r="I7" s="92" t="s">
        <v>69</v>
      </c>
      <c r="J7" s="92" t="s">
        <v>70</v>
      </c>
      <c r="K7" s="92" t="s">
        <v>71</v>
      </c>
      <c r="L7" s="92" t="s">
        <v>72</v>
      </c>
      <c r="M7" s="92" t="s">
        <v>73</v>
      </c>
      <c r="N7" s="92" t="s">
        <v>74</v>
      </c>
      <c r="O7" s="93" t="s">
        <v>75</v>
      </c>
      <c r="P7" s="92" t="s">
        <v>76</v>
      </c>
      <c r="Q7" s="92" t="s">
        <v>77</v>
      </c>
      <c r="R7" s="92" t="s">
        <v>78</v>
      </c>
      <c r="S7" s="92" t="s">
        <v>79</v>
      </c>
      <c r="T7" s="92" t="s">
        <v>80</v>
      </c>
      <c r="U7" s="92" t="s">
        <v>81</v>
      </c>
      <c r="V7" s="92" t="s">
        <v>82</v>
      </c>
      <c r="W7" s="92" t="s">
        <v>83</v>
      </c>
      <c r="X7" s="92" t="s">
        <v>84</v>
      </c>
      <c r="Y7" s="92" t="s">
        <v>85</v>
      </c>
      <c r="Z7" s="92" t="s">
        <v>86</v>
      </c>
      <c r="AA7" s="93" t="s">
        <v>87</v>
      </c>
      <c r="AB7" s="222"/>
    </row>
    <row r="8" spans="1:30" s="84" customFormat="1" ht="15.75" x14ac:dyDescent="0.25">
      <c r="B8" s="104" t="s">
        <v>91</v>
      </c>
      <c r="C8" s="106"/>
      <c r="D8" s="85">
        <f t="shared" ref="D8:AA8" si="0">COUNTA(D9:D18)</f>
        <v>0</v>
      </c>
      <c r="E8" s="86">
        <f t="shared" si="0"/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7">
        <f t="shared" si="0"/>
        <v>0</v>
      </c>
      <c r="P8" s="85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 s="86">
        <f t="shared" si="0"/>
        <v>0</v>
      </c>
      <c r="U8" s="86">
        <f t="shared" si="0"/>
        <v>0</v>
      </c>
      <c r="V8" s="86">
        <f t="shared" si="0"/>
        <v>0</v>
      </c>
      <c r="W8" s="86">
        <f t="shared" si="0"/>
        <v>0</v>
      </c>
      <c r="X8" s="86">
        <f t="shared" si="0"/>
        <v>0</v>
      </c>
      <c r="Y8" s="86">
        <f t="shared" si="0"/>
        <v>0</v>
      </c>
      <c r="Z8" s="86">
        <f t="shared" si="0"/>
        <v>0</v>
      </c>
      <c r="AA8" s="87">
        <f t="shared" si="0"/>
        <v>0</v>
      </c>
      <c r="AB8" s="88">
        <f>COUNTIF(D8:AA8,"&gt;0")</f>
        <v>0</v>
      </c>
    </row>
    <row r="9" spans="1:30" s="89" customFormat="1" ht="15.75" x14ac:dyDescent="0.25">
      <c r="A9" s="84"/>
      <c r="B9" s="98" t="s">
        <v>92</v>
      </c>
      <c r="C9" s="105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8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90">
        <f>COUNTA(Tabla1[[#This Row],[Columna3]:[Columna26]])</f>
        <v>0</v>
      </c>
      <c r="AC9" s="84"/>
      <c r="AD9" s="84"/>
    </row>
    <row r="10" spans="1:30" s="89" customFormat="1" ht="15.75" x14ac:dyDescent="0.25">
      <c r="A10" s="84"/>
      <c r="B10" s="98" t="s">
        <v>93</v>
      </c>
      <c r="C10" s="105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8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90">
        <f>COUNTA(Tabla1[[#This Row],[Columna3]:[Columna26]])</f>
        <v>0</v>
      </c>
      <c r="AC10" s="84"/>
      <c r="AD10" s="84"/>
    </row>
    <row r="11" spans="1:30" s="89" customFormat="1" ht="15.75" x14ac:dyDescent="0.25">
      <c r="A11" s="84"/>
      <c r="B11" s="98" t="s">
        <v>94</v>
      </c>
      <c r="C11" s="105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8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8"/>
      <c r="AB11" s="90">
        <f>COUNTA(Tabla1[[#This Row],[Columna3]:[Columna26]])</f>
        <v>0</v>
      </c>
      <c r="AC11" s="84"/>
      <c r="AD11" s="84"/>
    </row>
    <row r="12" spans="1:30" s="89" customFormat="1" ht="15.75" x14ac:dyDescent="0.25">
      <c r="A12" s="84"/>
      <c r="B12" s="98" t="s">
        <v>95</v>
      </c>
      <c r="C12" s="105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8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90">
        <f>COUNTA(Tabla1[[#This Row],[Columna3]:[Columna26]])</f>
        <v>0</v>
      </c>
      <c r="AC12" s="84"/>
      <c r="AD12" s="84"/>
    </row>
    <row r="13" spans="1:30" s="89" customFormat="1" ht="15.75" x14ac:dyDescent="0.25">
      <c r="A13" s="84"/>
      <c r="B13" s="98" t="s">
        <v>96</v>
      </c>
      <c r="C13" s="105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8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90">
        <f>COUNTA(Tabla1[[#This Row],[Columna3]:[Columna26]])</f>
        <v>0</v>
      </c>
      <c r="AC13" s="84"/>
      <c r="AD13" s="84"/>
    </row>
    <row r="14" spans="1:30" s="89" customFormat="1" ht="15.75" x14ac:dyDescent="0.25">
      <c r="A14" s="84"/>
      <c r="B14" s="98" t="s">
        <v>97</v>
      </c>
      <c r="C14" s="105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8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90">
        <f>COUNTA(Tabla1[[#This Row],[Columna3]:[Columna26]])</f>
        <v>0</v>
      </c>
      <c r="AC14" s="84"/>
      <c r="AD14" s="84"/>
    </row>
    <row r="15" spans="1:30" s="89" customFormat="1" ht="15.75" x14ac:dyDescent="0.25">
      <c r="A15" s="84"/>
      <c r="B15" s="98" t="s">
        <v>98</v>
      </c>
      <c r="C15" s="105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8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90">
        <f>COUNTA(Tabla1[[#This Row],[Columna3]:[Columna26]])</f>
        <v>0</v>
      </c>
      <c r="AC15" s="84"/>
      <c r="AD15" s="84"/>
    </row>
    <row r="16" spans="1:30" s="89" customFormat="1" ht="15.75" x14ac:dyDescent="0.25">
      <c r="A16" s="84"/>
      <c r="B16" s="98" t="s">
        <v>99</v>
      </c>
      <c r="C16" s="105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8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90">
        <f>COUNTA(Tabla1[[#This Row],[Columna3]:[Columna26]])</f>
        <v>0</v>
      </c>
      <c r="AC16" s="84"/>
      <c r="AD16" s="84"/>
    </row>
    <row r="17" spans="1:30" s="89" customFormat="1" ht="15.75" x14ac:dyDescent="0.25">
      <c r="A17" s="84"/>
      <c r="B17" s="98" t="s">
        <v>100</v>
      </c>
      <c r="C17" s="105" t="s">
        <v>105</v>
      </c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8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90">
        <f>COUNTA(Tabla1[[#This Row],[Columna3]:[Columna26]])</f>
        <v>0</v>
      </c>
      <c r="AC17" s="84"/>
      <c r="AD17" s="84"/>
    </row>
    <row r="18" spans="1:30" s="84" customFormat="1" ht="15.75" x14ac:dyDescent="0.25">
      <c r="B18" s="98" t="s">
        <v>101</v>
      </c>
      <c r="C18" s="105"/>
      <c r="D18" s="7"/>
      <c r="E18" s="4"/>
      <c r="F18" s="5"/>
      <c r="G18" s="5"/>
      <c r="H18" s="5"/>
      <c r="I18" s="5"/>
      <c r="J18" s="5"/>
      <c r="K18" s="5"/>
      <c r="L18" s="5"/>
      <c r="M18" s="4"/>
      <c r="N18" s="4"/>
      <c r="O18" s="8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90">
        <f>COUNTA(Tabla1[[#This Row],[Columna3]:[Columna26]])</f>
        <v>0</v>
      </c>
    </row>
    <row r="19" spans="1:30" s="84" customFormat="1" ht="9.75" customHeight="1" thickBot="1" x14ac:dyDescent="0.3">
      <c r="B19" s="95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73"/>
    </row>
    <row r="20" spans="1:30" s="84" customFormat="1" ht="15.75" x14ac:dyDescent="0.25">
      <c r="B20" s="104" t="s">
        <v>102</v>
      </c>
      <c r="C20" s="106"/>
      <c r="D20" s="85">
        <f t="shared" ref="D20:AA20" si="1">COUNTA(D21:D30)</f>
        <v>0</v>
      </c>
      <c r="E20" s="86">
        <f t="shared" si="1"/>
        <v>0</v>
      </c>
      <c r="F20" s="86">
        <f t="shared" si="1"/>
        <v>0</v>
      </c>
      <c r="G20" s="86">
        <f t="shared" si="1"/>
        <v>0</v>
      </c>
      <c r="H20" s="86">
        <f t="shared" si="1"/>
        <v>0</v>
      </c>
      <c r="I20" s="86">
        <f t="shared" si="1"/>
        <v>0</v>
      </c>
      <c r="J20" s="86">
        <f t="shared" si="1"/>
        <v>0</v>
      </c>
      <c r="K20" s="86">
        <f t="shared" si="1"/>
        <v>0</v>
      </c>
      <c r="L20" s="86">
        <f t="shared" si="1"/>
        <v>0</v>
      </c>
      <c r="M20" s="86">
        <f t="shared" si="1"/>
        <v>0</v>
      </c>
      <c r="N20" s="86">
        <f t="shared" si="1"/>
        <v>0</v>
      </c>
      <c r="O20" s="87">
        <f t="shared" si="1"/>
        <v>0</v>
      </c>
      <c r="P20" s="85">
        <f t="shared" si="1"/>
        <v>0</v>
      </c>
      <c r="Q20" s="86">
        <f t="shared" si="1"/>
        <v>0</v>
      </c>
      <c r="R20" s="86">
        <f t="shared" si="1"/>
        <v>0</v>
      </c>
      <c r="S20" s="86">
        <f t="shared" si="1"/>
        <v>0</v>
      </c>
      <c r="T20" s="86">
        <f t="shared" si="1"/>
        <v>0</v>
      </c>
      <c r="U20" s="86">
        <f t="shared" si="1"/>
        <v>0</v>
      </c>
      <c r="V20" s="86">
        <f t="shared" si="1"/>
        <v>0</v>
      </c>
      <c r="W20" s="86">
        <f t="shared" si="1"/>
        <v>0</v>
      </c>
      <c r="X20" s="86">
        <f t="shared" si="1"/>
        <v>0</v>
      </c>
      <c r="Y20" s="86">
        <f t="shared" si="1"/>
        <v>0</v>
      </c>
      <c r="Z20" s="86">
        <f t="shared" si="1"/>
        <v>0</v>
      </c>
      <c r="AA20" s="87">
        <f t="shared" si="1"/>
        <v>0</v>
      </c>
      <c r="AB20" s="88">
        <f>COUNTIF(D20:AA20,"&gt;0")</f>
        <v>0</v>
      </c>
    </row>
    <row r="21" spans="1:30" s="89" customFormat="1" ht="15.75" x14ac:dyDescent="0.25">
      <c r="A21" s="84"/>
      <c r="B21" s="98" t="s">
        <v>92</v>
      </c>
      <c r="C21" s="105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8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90">
        <f>COUNTA(Tabla13[[#This Row],[Columna3]:[Columna26]])</f>
        <v>0</v>
      </c>
      <c r="AC21" s="84"/>
      <c r="AD21" s="84"/>
    </row>
    <row r="22" spans="1:30" s="89" customFormat="1" ht="15.75" x14ac:dyDescent="0.25">
      <c r="A22" s="84"/>
      <c r="B22" s="98" t="s">
        <v>93</v>
      </c>
      <c r="C22" s="105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8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90">
        <f>COUNTA(Tabla13[[#This Row],[Columna3]:[Columna26]])</f>
        <v>0</v>
      </c>
      <c r="AC22" s="84"/>
      <c r="AD22" s="84"/>
    </row>
    <row r="23" spans="1:30" s="89" customFormat="1" ht="15.75" x14ac:dyDescent="0.25">
      <c r="A23" s="84"/>
      <c r="B23" s="98" t="s">
        <v>94</v>
      </c>
      <c r="C23" s="105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8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90">
        <f>COUNTA(Tabla13[[#This Row],[Columna3]:[Columna26]])</f>
        <v>0</v>
      </c>
      <c r="AC23" s="84"/>
      <c r="AD23" s="84"/>
    </row>
    <row r="24" spans="1:30" s="89" customFormat="1" ht="15.75" x14ac:dyDescent="0.25">
      <c r="A24" s="84"/>
      <c r="B24" s="98" t="s">
        <v>95</v>
      </c>
      <c r="C24" s="105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8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90">
        <f>COUNTA(Tabla13[[#This Row],[Columna3]:[Columna26]])</f>
        <v>0</v>
      </c>
      <c r="AC24" s="84"/>
      <c r="AD24" s="84"/>
    </row>
    <row r="25" spans="1:30" s="89" customFormat="1" ht="15.75" x14ac:dyDescent="0.25">
      <c r="A25" s="84"/>
      <c r="B25" s="98" t="s">
        <v>96</v>
      </c>
      <c r="C25" s="105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90">
        <f>COUNTA(Tabla13[[#This Row],[Columna3]:[Columna26]])</f>
        <v>0</v>
      </c>
      <c r="AC25" s="84"/>
      <c r="AD25" s="84"/>
    </row>
    <row r="26" spans="1:30" s="89" customFormat="1" ht="15.75" x14ac:dyDescent="0.25">
      <c r="A26" s="84"/>
      <c r="B26" s="98" t="s">
        <v>97</v>
      </c>
      <c r="C26" s="105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8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90">
        <f>COUNTA(Tabla13[[#This Row],[Columna3]:[Columna26]])</f>
        <v>0</v>
      </c>
      <c r="AC26" s="84"/>
      <c r="AD26" s="84"/>
    </row>
    <row r="27" spans="1:30" s="89" customFormat="1" ht="15.75" x14ac:dyDescent="0.25">
      <c r="A27" s="84"/>
      <c r="B27" s="98" t="s">
        <v>98</v>
      </c>
      <c r="C27" s="105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8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90">
        <f>COUNTA(Tabla13[[#This Row],[Columna3]:[Columna26]])</f>
        <v>0</v>
      </c>
      <c r="AC27" s="84"/>
      <c r="AD27" s="84"/>
    </row>
    <row r="28" spans="1:30" s="89" customFormat="1" ht="15.75" x14ac:dyDescent="0.25">
      <c r="A28" s="84"/>
      <c r="B28" s="98" t="s">
        <v>99</v>
      </c>
      <c r="C28" s="105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8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90">
        <f>COUNTA(Tabla13[[#This Row],[Columna3]:[Columna26]])</f>
        <v>0</v>
      </c>
      <c r="AC28" s="84"/>
      <c r="AD28" s="84"/>
    </row>
    <row r="29" spans="1:30" s="89" customFormat="1" ht="15.75" x14ac:dyDescent="0.25">
      <c r="A29" s="84"/>
      <c r="B29" s="98" t="s">
        <v>100</v>
      </c>
      <c r="C29" s="105" t="s">
        <v>105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90">
        <f>COUNTA(Tabla13[[#This Row],[Columna3]:[Columna26]])</f>
        <v>0</v>
      </c>
      <c r="AC29" s="84"/>
      <c r="AD29" s="84"/>
    </row>
    <row r="30" spans="1:30" s="84" customFormat="1" ht="15.75" x14ac:dyDescent="0.25">
      <c r="B30" s="98" t="s">
        <v>101</v>
      </c>
      <c r="C30" s="105"/>
      <c r="D30" s="7"/>
      <c r="E30" s="4"/>
      <c r="F30" s="5"/>
      <c r="G30" s="5"/>
      <c r="H30" s="5"/>
      <c r="I30" s="5"/>
      <c r="J30" s="5"/>
      <c r="K30" s="5"/>
      <c r="L30" s="5"/>
      <c r="M30" s="4"/>
      <c r="N30" s="4"/>
      <c r="O30" s="8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8"/>
      <c r="AB30" s="90">
        <f>COUNTA(Tabla13[[#This Row],[Columna3]:[Columna26]])</f>
        <v>0</v>
      </c>
    </row>
    <row r="31" spans="1:30" s="84" customFormat="1" ht="9.75" customHeight="1" thickBot="1" x14ac:dyDescent="0.3">
      <c r="B31" s="95"/>
      <c r="C31" s="100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101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  <c r="AB31" s="73"/>
    </row>
    <row r="32" spans="1:30" s="84" customFormat="1" ht="15.75" x14ac:dyDescent="0.25">
      <c r="B32" s="104" t="s">
        <v>103</v>
      </c>
      <c r="C32" s="106"/>
      <c r="D32" s="85">
        <f t="shared" ref="D32:AA32" si="2">COUNTA(D33:D42)</f>
        <v>0</v>
      </c>
      <c r="E32" s="86">
        <f t="shared" si="2"/>
        <v>0</v>
      </c>
      <c r="F32" s="86">
        <f t="shared" si="2"/>
        <v>0</v>
      </c>
      <c r="G32" s="86">
        <f t="shared" si="2"/>
        <v>0</v>
      </c>
      <c r="H32" s="86">
        <f t="shared" si="2"/>
        <v>0</v>
      </c>
      <c r="I32" s="86">
        <f t="shared" si="2"/>
        <v>0</v>
      </c>
      <c r="J32" s="86">
        <f t="shared" si="2"/>
        <v>0</v>
      </c>
      <c r="K32" s="86">
        <f t="shared" si="2"/>
        <v>0</v>
      </c>
      <c r="L32" s="86">
        <f t="shared" si="2"/>
        <v>0</v>
      </c>
      <c r="M32" s="86">
        <f t="shared" si="2"/>
        <v>0</v>
      </c>
      <c r="N32" s="86">
        <f t="shared" si="2"/>
        <v>0</v>
      </c>
      <c r="O32" s="87">
        <f t="shared" si="2"/>
        <v>0</v>
      </c>
      <c r="P32" s="85">
        <f t="shared" si="2"/>
        <v>0</v>
      </c>
      <c r="Q32" s="86">
        <f t="shared" si="2"/>
        <v>0</v>
      </c>
      <c r="R32" s="86">
        <f t="shared" si="2"/>
        <v>0</v>
      </c>
      <c r="S32" s="86">
        <f t="shared" si="2"/>
        <v>0</v>
      </c>
      <c r="T32" s="86">
        <f t="shared" si="2"/>
        <v>0</v>
      </c>
      <c r="U32" s="86">
        <f t="shared" si="2"/>
        <v>0</v>
      </c>
      <c r="V32" s="86">
        <f t="shared" si="2"/>
        <v>0</v>
      </c>
      <c r="W32" s="86">
        <f t="shared" si="2"/>
        <v>0</v>
      </c>
      <c r="X32" s="86">
        <f t="shared" si="2"/>
        <v>0</v>
      </c>
      <c r="Y32" s="86">
        <f t="shared" si="2"/>
        <v>0</v>
      </c>
      <c r="Z32" s="86">
        <f t="shared" si="2"/>
        <v>0</v>
      </c>
      <c r="AA32" s="87">
        <f t="shared" si="2"/>
        <v>0</v>
      </c>
      <c r="AB32" s="88">
        <f>COUNTIF(D32:AA32,"&gt;0")</f>
        <v>0</v>
      </c>
    </row>
    <row r="33" spans="1:30" s="89" customFormat="1" ht="15.75" x14ac:dyDescent="0.25">
      <c r="A33" s="84"/>
      <c r="B33" s="98" t="s">
        <v>92</v>
      </c>
      <c r="C33" s="105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90">
        <f>COUNTA(Tabla134[[#This Row],[Columna3]:[Columna26]])</f>
        <v>0</v>
      </c>
      <c r="AC33" s="84"/>
      <c r="AD33" s="84"/>
    </row>
    <row r="34" spans="1:30" s="89" customFormat="1" ht="15.75" x14ac:dyDescent="0.25">
      <c r="A34" s="84"/>
      <c r="B34" s="98" t="s">
        <v>93</v>
      </c>
      <c r="C34" s="105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90">
        <f>COUNTA(Tabla134[[#This Row],[Columna3]:[Columna26]])</f>
        <v>0</v>
      </c>
      <c r="AC34" s="84"/>
      <c r="AD34" s="84"/>
    </row>
    <row r="35" spans="1:30" s="89" customFormat="1" ht="15.75" x14ac:dyDescent="0.25">
      <c r="A35" s="84"/>
      <c r="B35" s="98" t="s">
        <v>94</v>
      </c>
      <c r="C35" s="105"/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8"/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90">
        <f>COUNTA(Tabla134[[#This Row],[Columna3]:[Columna26]])</f>
        <v>0</v>
      </c>
      <c r="AC35" s="84"/>
      <c r="AD35" s="84"/>
    </row>
    <row r="36" spans="1:30" s="89" customFormat="1" ht="15.75" x14ac:dyDescent="0.25">
      <c r="A36" s="84"/>
      <c r="B36" s="98" t="s">
        <v>95</v>
      </c>
      <c r="C36" s="105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8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  <c r="AB36" s="90">
        <f>COUNTA(Tabla134[[#This Row],[Columna3]:[Columna26]])</f>
        <v>0</v>
      </c>
      <c r="AC36" s="84"/>
      <c r="AD36" s="84"/>
    </row>
    <row r="37" spans="1:30" s="89" customFormat="1" ht="15.75" x14ac:dyDescent="0.25">
      <c r="A37" s="84"/>
      <c r="B37" s="98" t="s">
        <v>96</v>
      </c>
      <c r="C37" s="105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8"/>
      <c r="P37" s="7"/>
      <c r="Q37" s="4"/>
      <c r="R37" s="4"/>
      <c r="S37" s="4"/>
      <c r="T37" s="4"/>
      <c r="U37" s="4"/>
      <c r="V37" s="4"/>
      <c r="W37" s="4"/>
      <c r="X37" s="4"/>
      <c r="Y37" s="4"/>
      <c r="Z37" s="4"/>
      <c r="AA37" s="8"/>
      <c r="AB37" s="90">
        <f>COUNTA(Tabla134[[#This Row],[Columna3]:[Columna26]])</f>
        <v>0</v>
      </c>
      <c r="AC37" s="84"/>
      <c r="AD37" s="84"/>
    </row>
    <row r="38" spans="1:30" s="89" customFormat="1" ht="15.75" x14ac:dyDescent="0.25">
      <c r="A38" s="84"/>
      <c r="B38" s="98" t="s">
        <v>97</v>
      </c>
      <c r="C38" s="105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8"/>
      <c r="P38" s="7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90">
        <f>COUNTA(Tabla134[[#This Row],[Columna3]:[Columna26]])</f>
        <v>0</v>
      </c>
      <c r="AC38" s="84"/>
      <c r="AD38" s="84"/>
    </row>
    <row r="39" spans="1:30" s="89" customFormat="1" ht="15.75" x14ac:dyDescent="0.25">
      <c r="A39" s="84"/>
      <c r="B39" s="98" t="s">
        <v>98</v>
      </c>
      <c r="C39" s="105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8"/>
      <c r="P39" s="7"/>
      <c r="Q39" s="4"/>
      <c r="R39" s="4"/>
      <c r="S39" s="4"/>
      <c r="T39" s="4"/>
      <c r="U39" s="4"/>
      <c r="V39" s="4"/>
      <c r="W39" s="4"/>
      <c r="X39" s="4"/>
      <c r="Y39" s="4"/>
      <c r="Z39" s="4"/>
      <c r="AA39" s="8"/>
      <c r="AB39" s="90">
        <f>COUNTA(Tabla134[[#This Row],[Columna3]:[Columna26]])</f>
        <v>0</v>
      </c>
      <c r="AC39" s="84"/>
      <c r="AD39" s="84"/>
    </row>
    <row r="40" spans="1:30" s="89" customFormat="1" ht="15.75" x14ac:dyDescent="0.25">
      <c r="A40" s="84"/>
      <c r="B40" s="98" t="s">
        <v>99</v>
      </c>
      <c r="C40" s="105"/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8"/>
      <c r="P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8"/>
      <c r="AB40" s="90">
        <f>COUNTA(Tabla134[[#This Row],[Columna3]:[Columna26]])</f>
        <v>0</v>
      </c>
      <c r="AC40" s="84"/>
      <c r="AD40" s="84"/>
    </row>
    <row r="41" spans="1:30" s="89" customFormat="1" ht="15.75" x14ac:dyDescent="0.25">
      <c r="A41" s="84"/>
      <c r="B41" s="98" t="s">
        <v>100</v>
      </c>
      <c r="C41" s="105" t="s">
        <v>105</v>
      </c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8"/>
      <c r="P41" s="7"/>
      <c r="Q41" s="4"/>
      <c r="R41" s="4"/>
      <c r="S41" s="4"/>
      <c r="T41" s="4"/>
      <c r="U41" s="4"/>
      <c r="V41" s="4"/>
      <c r="W41" s="4"/>
      <c r="X41" s="4"/>
      <c r="Y41" s="4"/>
      <c r="Z41" s="4"/>
      <c r="AA41" s="8"/>
      <c r="AB41" s="90">
        <f>COUNTA(Tabla134[[#This Row],[Columna3]:[Columna26]])</f>
        <v>0</v>
      </c>
      <c r="AC41" s="84"/>
      <c r="AD41" s="84"/>
    </row>
    <row r="42" spans="1:30" s="84" customFormat="1" ht="15.75" x14ac:dyDescent="0.25">
      <c r="B42" s="98" t="s">
        <v>101</v>
      </c>
      <c r="C42" s="105"/>
      <c r="D42" s="7"/>
      <c r="E42" s="4"/>
      <c r="F42" s="5"/>
      <c r="G42" s="5"/>
      <c r="H42" s="5"/>
      <c r="I42" s="5"/>
      <c r="J42" s="5"/>
      <c r="K42" s="5"/>
      <c r="L42" s="5"/>
      <c r="M42" s="4"/>
      <c r="N42" s="4"/>
      <c r="O42" s="8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90">
        <f>COUNTA(Tabla134[[#This Row],[Columna3]:[Columna26]])</f>
        <v>0</v>
      </c>
    </row>
    <row r="43" spans="1:30" s="84" customFormat="1" ht="9.75" customHeight="1" thickBot="1" x14ac:dyDescent="0.3">
      <c r="B43" s="95"/>
      <c r="C43" s="100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73"/>
    </row>
    <row r="44" spans="1:30" s="84" customFormat="1" ht="15.75" x14ac:dyDescent="0.25">
      <c r="B44" s="104" t="s">
        <v>104</v>
      </c>
      <c r="C44" s="106"/>
      <c r="D44" s="85">
        <f t="shared" ref="D44:AA44" si="3">COUNTA(D45:D54)</f>
        <v>0</v>
      </c>
      <c r="E44" s="86">
        <f t="shared" si="3"/>
        <v>0</v>
      </c>
      <c r="F44" s="86">
        <f t="shared" si="3"/>
        <v>0</v>
      </c>
      <c r="G44" s="86">
        <f t="shared" si="3"/>
        <v>0</v>
      </c>
      <c r="H44" s="86">
        <f t="shared" si="3"/>
        <v>0</v>
      </c>
      <c r="I44" s="86">
        <f t="shared" si="3"/>
        <v>0</v>
      </c>
      <c r="J44" s="86">
        <f t="shared" si="3"/>
        <v>0</v>
      </c>
      <c r="K44" s="86">
        <f t="shared" si="3"/>
        <v>0</v>
      </c>
      <c r="L44" s="86">
        <f t="shared" si="3"/>
        <v>0</v>
      </c>
      <c r="M44" s="86">
        <f t="shared" si="3"/>
        <v>0</v>
      </c>
      <c r="N44" s="86">
        <f t="shared" si="3"/>
        <v>0</v>
      </c>
      <c r="O44" s="87">
        <f t="shared" si="3"/>
        <v>0</v>
      </c>
      <c r="P44" s="85">
        <f t="shared" si="3"/>
        <v>0</v>
      </c>
      <c r="Q44" s="86">
        <f t="shared" si="3"/>
        <v>0</v>
      </c>
      <c r="R44" s="86">
        <f t="shared" si="3"/>
        <v>0</v>
      </c>
      <c r="S44" s="86">
        <f t="shared" si="3"/>
        <v>0</v>
      </c>
      <c r="T44" s="86">
        <f t="shared" si="3"/>
        <v>0</v>
      </c>
      <c r="U44" s="86">
        <f t="shared" si="3"/>
        <v>0</v>
      </c>
      <c r="V44" s="86">
        <f t="shared" si="3"/>
        <v>0</v>
      </c>
      <c r="W44" s="86">
        <f t="shared" si="3"/>
        <v>0</v>
      </c>
      <c r="X44" s="86">
        <f t="shared" si="3"/>
        <v>0</v>
      </c>
      <c r="Y44" s="86">
        <f t="shared" si="3"/>
        <v>0</v>
      </c>
      <c r="Z44" s="86">
        <f t="shared" si="3"/>
        <v>0</v>
      </c>
      <c r="AA44" s="87">
        <f t="shared" si="3"/>
        <v>0</v>
      </c>
      <c r="AB44" s="88">
        <f>COUNTIF(D44:AA44,"&gt;0")</f>
        <v>0</v>
      </c>
    </row>
    <row r="45" spans="1:30" s="89" customFormat="1" ht="15.75" x14ac:dyDescent="0.25">
      <c r="A45" s="84"/>
      <c r="B45" s="98" t="s">
        <v>92</v>
      </c>
      <c r="C45" s="105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8"/>
      <c r="P45" s="7"/>
      <c r="Q45" s="4"/>
      <c r="R45" s="4"/>
      <c r="S45" s="4"/>
      <c r="T45" s="4"/>
      <c r="U45" s="4"/>
      <c r="V45" s="4"/>
      <c r="W45" s="4"/>
      <c r="X45" s="4"/>
      <c r="Y45" s="4"/>
      <c r="Z45" s="4"/>
      <c r="AA45" s="8"/>
      <c r="AB45" s="90">
        <f>COUNTA(Tabla1345[[#This Row],[Columna3]:[Columna26]])</f>
        <v>0</v>
      </c>
      <c r="AC45" s="84"/>
      <c r="AD45" s="84"/>
    </row>
    <row r="46" spans="1:30" s="89" customFormat="1" ht="15.75" x14ac:dyDescent="0.25">
      <c r="A46" s="84"/>
      <c r="B46" s="98" t="s">
        <v>93</v>
      </c>
      <c r="C46" s="105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8"/>
      <c r="P46" s="7"/>
      <c r="Q46" s="4"/>
      <c r="R46" s="4"/>
      <c r="S46" s="4"/>
      <c r="T46" s="4"/>
      <c r="U46" s="4"/>
      <c r="V46" s="4"/>
      <c r="W46" s="4"/>
      <c r="X46" s="4"/>
      <c r="Y46" s="4"/>
      <c r="Z46" s="4"/>
      <c r="AA46" s="8"/>
      <c r="AB46" s="90">
        <f>COUNTA(Tabla1345[[#This Row],[Columna3]:[Columna26]])</f>
        <v>0</v>
      </c>
      <c r="AC46" s="84"/>
      <c r="AD46" s="84"/>
    </row>
    <row r="47" spans="1:30" s="89" customFormat="1" ht="15.75" x14ac:dyDescent="0.25">
      <c r="A47" s="84"/>
      <c r="B47" s="98" t="s">
        <v>94</v>
      </c>
      <c r="C47" s="105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8"/>
      <c r="AB47" s="90">
        <f>COUNTA(Tabla1345[[#This Row],[Columna3]:[Columna26]])</f>
        <v>0</v>
      </c>
      <c r="AC47" s="84"/>
      <c r="AD47" s="84"/>
    </row>
    <row r="48" spans="1:30" s="89" customFormat="1" ht="15.75" x14ac:dyDescent="0.25">
      <c r="A48" s="84"/>
      <c r="B48" s="98" t="s">
        <v>95</v>
      </c>
      <c r="C48" s="105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7"/>
      <c r="Q48" s="4"/>
      <c r="R48" s="4"/>
      <c r="S48" s="4"/>
      <c r="T48" s="4"/>
      <c r="U48" s="4"/>
      <c r="V48" s="4"/>
      <c r="W48" s="4"/>
      <c r="X48" s="4"/>
      <c r="Y48" s="4"/>
      <c r="Z48" s="4"/>
      <c r="AA48" s="8"/>
      <c r="AB48" s="90">
        <f>COUNTA(Tabla1345[[#This Row],[Columna3]:[Columna26]])</f>
        <v>0</v>
      </c>
      <c r="AC48" s="84"/>
      <c r="AD48" s="84"/>
    </row>
    <row r="49" spans="1:30" s="89" customFormat="1" ht="15.75" x14ac:dyDescent="0.25">
      <c r="A49" s="84"/>
      <c r="B49" s="98" t="s">
        <v>96</v>
      </c>
      <c r="C49" s="105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8"/>
      <c r="P49" s="7"/>
      <c r="Q49" s="4"/>
      <c r="R49" s="4"/>
      <c r="S49" s="4"/>
      <c r="T49" s="4"/>
      <c r="U49" s="4"/>
      <c r="V49" s="4"/>
      <c r="W49" s="4"/>
      <c r="X49" s="4"/>
      <c r="Y49" s="4"/>
      <c r="Z49" s="4"/>
      <c r="AA49" s="8"/>
      <c r="AB49" s="90">
        <f>COUNTA(Tabla1345[[#This Row],[Columna3]:[Columna26]])</f>
        <v>0</v>
      </c>
      <c r="AC49" s="84"/>
      <c r="AD49" s="84"/>
    </row>
    <row r="50" spans="1:30" s="89" customFormat="1" ht="15.75" x14ac:dyDescent="0.25">
      <c r="A50" s="84"/>
      <c r="B50" s="98" t="s">
        <v>97</v>
      </c>
      <c r="C50" s="105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8"/>
      <c r="P50" s="7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  <c r="AB50" s="90">
        <f>COUNTA(Tabla1345[[#This Row],[Columna3]:[Columna26]])</f>
        <v>0</v>
      </c>
      <c r="AC50" s="84"/>
      <c r="AD50" s="84"/>
    </row>
    <row r="51" spans="1:30" s="89" customFormat="1" ht="15.75" x14ac:dyDescent="0.25">
      <c r="A51" s="84"/>
      <c r="B51" s="98" t="s">
        <v>98</v>
      </c>
      <c r="C51" s="105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8"/>
      <c r="P51" s="7"/>
      <c r="Q51" s="4"/>
      <c r="R51" s="4"/>
      <c r="S51" s="4"/>
      <c r="T51" s="4"/>
      <c r="U51" s="4"/>
      <c r="V51" s="4"/>
      <c r="W51" s="4"/>
      <c r="X51" s="4"/>
      <c r="Y51" s="4"/>
      <c r="Z51" s="4"/>
      <c r="AA51" s="8"/>
      <c r="AB51" s="90">
        <f>COUNTA(Tabla1345[[#This Row],[Columna3]:[Columna26]])</f>
        <v>0</v>
      </c>
      <c r="AC51" s="84"/>
      <c r="AD51" s="84"/>
    </row>
    <row r="52" spans="1:30" s="89" customFormat="1" ht="15.75" x14ac:dyDescent="0.25">
      <c r="A52" s="84"/>
      <c r="B52" s="98" t="s">
        <v>99</v>
      </c>
      <c r="C52" s="105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8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8"/>
      <c r="AB52" s="90">
        <f>COUNTA(Tabla1345[[#This Row],[Columna3]:[Columna26]])</f>
        <v>0</v>
      </c>
      <c r="AC52" s="84"/>
      <c r="AD52" s="84"/>
    </row>
    <row r="53" spans="1:30" s="89" customFormat="1" ht="15.75" x14ac:dyDescent="0.25">
      <c r="A53" s="84"/>
      <c r="B53" s="98" t="s">
        <v>100</v>
      </c>
      <c r="C53" s="105" t="s">
        <v>105</v>
      </c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8"/>
      <c r="P53" s="7"/>
      <c r="Q53" s="4"/>
      <c r="R53" s="4"/>
      <c r="S53" s="4"/>
      <c r="T53" s="4"/>
      <c r="U53" s="4"/>
      <c r="V53" s="4"/>
      <c r="W53" s="4"/>
      <c r="X53" s="4"/>
      <c r="Y53" s="4"/>
      <c r="Z53" s="4"/>
      <c r="AA53" s="8"/>
      <c r="AB53" s="90">
        <f>COUNTA(Tabla1345[[#This Row],[Columna3]:[Columna26]])</f>
        <v>0</v>
      </c>
      <c r="AC53" s="84"/>
      <c r="AD53" s="84"/>
    </row>
    <row r="54" spans="1:30" s="84" customFormat="1" ht="15.75" x14ac:dyDescent="0.25">
      <c r="B54" s="98" t="s">
        <v>101</v>
      </c>
      <c r="C54" s="105"/>
      <c r="D54" s="7"/>
      <c r="E54" s="4"/>
      <c r="F54" s="5"/>
      <c r="G54" s="5"/>
      <c r="H54" s="5"/>
      <c r="I54" s="5"/>
      <c r="J54" s="5"/>
      <c r="K54" s="5"/>
      <c r="L54" s="5"/>
      <c r="M54" s="4"/>
      <c r="N54" s="4"/>
      <c r="O54" s="8"/>
      <c r="P54" s="7"/>
      <c r="Q54" s="4"/>
      <c r="R54" s="4"/>
      <c r="S54" s="4"/>
      <c r="T54" s="4"/>
      <c r="U54" s="4"/>
      <c r="V54" s="4"/>
      <c r="W54" s="4"/>
      <c r="X54" s="4"/>
      <c r="Y54" s="4"/>
      <c r="Z54" s="4"/>
      <c r="AA54" s="8"/>
      <c r="AB54" s="90">
        <f>COUNTA(Tabla1345[[#This Row],[Columna3]:[Columna26]])</f>
        <v>0</v>
      </c>
    </row>
    <row r="55" spans="1:30" s="84" customFormat="1" ht="9.75" customHeight="1" thickBot="1" x14ac:dyDescent="0.3">
      <c r="B55" s="95"/>
      <c r="C55" s="100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3"/>
    </row>
    <row r="56" spans="1:30" s="89" customFormat="1" ht="6.95" customHeight="1" x14ac:dyDescent="0.25">
      <c r="A56" s="84"/>
      <c r="B56" s="96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89" customFormat="1" ht="12" hidden="1" customHeight="1" x14ac:dyDescent="0.25">
      <c r="A57" s="84"/>
      <c r="B57" s="99"/>
      <c r="AC57" s="84"/>
      <c r="AD57" s="84"/>
    </row>
    <row r="58" spans="1:30" s="89" customFormat="1" ht="12" hidden="1" customHeight="1" x14ac:dyDescent="0.25">
      <c r="A58" s="84"/>
      <c r="B58" s="99"/>
      <c r="AC58" s="84"/>
      <c r="AD58" s="84"/>
    </row>
    <row r="59" spans="1:30" s="89" customFormat="1" ht="12" hidden="1" customHeight="1" x14ac:dyDescent="0.25">
      <c r="A59" s="84"/>
      <c r="B59" s="99"/>
      <c r="AC59" s="84"/>
      <c r="AD59" s="84"/>
    </row>
    <row r="60" spans="1:30" s="89" customFormat="1" ht="12" hidden="1" customHeight="1" x14ac:dyDescent="0.25">
      <c r="A60" s="84"/>
      <c r="B60" s="99"/>
      <c r="AC60" s="84"/>
      <c r="AD60" s="84"/>
    </row>
    <row r="61" spans="1:30" s="89" customFormat="1" ht="12" hidden="1" customHeight="1" x14ac:dyDescent="0.25">
      <c r="A61" s="84"/>
      <c r="B61" s="99"/>
      <c r="AC61" s="84"/>
      <c r="AD61" s="84"/>
    </row>
    <row r="62" spans="1:30" s="89" customFormat="1" ht="12" hidden="1" customHeight="1" x14ac:dyDescent="0.25">
      <c r="A62" s="84"/>
      <c r="B62" s="99"/>
      <c r="AC62" s="84"/>
      <c r="AD62" s="84"/>
    </row>
    <row r="63" spans="1:30" s="89" customFormat="1" ht="12" hidden="1" customHeight="1" x14ac:dyDescent="0.25">
      <c r="A63" s="84"/>
      <c r="B63" s="99"/>
      <c r="AC63" s="84"/>
      <c r="AD63" s="84"/>
    </row>
    <row r="64" spans="1:30" ht="12" hidden="1" customHeight="1" x14ac:dyDescent="0.25">
      <c r="B64" s="9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</sheetData>
  <sheetProtection algorithmName="SHA-512" hashValue="wQ46FB7qNIY9iSaougcMMV+Qchhg9ldcA4Cz0IreoX+H2w6pKXSup6e5X60mwlVwthxRef7v76Q8FG++Norc/g==" saltValue="lDnhIrW6gi//65erwdcwVg==" spinCount="100000" sheet="1" insertRows="0" deleteRows="0"/>
  <mergeCells count="7">
    <mergeCell ref="B6:C7"/>
    <mergeCell ref="D6:O6"/>
    <mergeCell ref="P6:AA6"/>
    <mergeCell ref="AB6:AB7"/>
    <mergeCell ref="D2:AA2"/>
    <mergeCell ref="B4:C4"/>
    <mergeCell ref="B5:C5"/>
  </mergeCells>
  <conditionalFormatting sqref="D14:AA18">
    <cfRule type="containsText" dxfId="243" priority="37" operator="containsText" text="X">
      <formula>NOT(ISERROR(SEARCH("X",D14)))</formula>
    </cfRule>
  </conditionalFormatting>
  <conditionalFormatting sqref="D11:AA13">
    <cfRule type="containsText" dxfId="242" priority="35" operator="containsText" text="X">
      <formula>NOT(ISERROR(SEARCH("X",D11)))</formula>
    </cfRule>
  </conditionalFormatting>
  <conditionalFormatting sqref="D9:AA10">
    <cfRule type="containsText" dxfId="241" priority="24" operator="containsText" text="X">
      <formula>NOT(ISERROR(SEARCH("X",D9)))</formula>
    </cfRule>
  </conditionalFormatting>
  <conditionalFormatting sqref="D8:AA8">
    <cfRule type="cellIs" dxfId="240" priority="13" operator="greaterThan">
      <formula>0</formula>
    </cfRule>
  </conditionalFormatting>
  <conditionalFormatting sqref="D26:AA30">
    <cfRule type="containsText" dxfId="239" priority="12" operator="containsText" text="X">
      <formula>NOT(ISERROR(SEARCH("X",D26)))</formula>
    </cfRule>
  </conditionalFormatting>
  <conditionalFormatting sqref="D23:AA25">
    <cfRule type="containsText" dxfId="238" priority="11" operator="containsText" text="X">
      <formula>NOT(ISERROR(SEARCH("X",D23)))</formula>
    </cfRule>
  </conditionalFormatting>
  <conditionalFormatting sqref="D21:AA22">
    <cfRule type="containsText" dxfId="237" priority="10" operator="containsText" text="X">
      <formula>NOT(ISERROR(SEARCH("X",D21)))</formula>
    </cfRule>
  </conditionalFormatting>
  <conditionalFormatting sqref="D20:AA20">
    <cfRule type="cellIs" dxfId="236" priority="9" operator="greaterThan">
      <formula>0</formula>
    </cfRule>
  </conditionalFormatting>
  <conditionalFormatting sqref="D38:AA42">
    <cfRule type="containsText" dxfId="235" priority="8" operator="containsText" text="X">
      <formula>NOT(ISERROR(SEARCH("X",D38)))</formula>
    </cfRule>
  </conditionalFormatting>
  <conditionalFormatting sqref="D35:AA37">
    <cfRule type="containsText" dxfId="234" priority="7" operator="containsText" text="X">
      <formula>NOT(ISERROR(SEARCH("X",D35)))</formula>
    </cfRule>
  </conditionalFormatting>
  <conditionalFormatting sqref="D33:AA34">
    <cfRule type="containsText" dxfId="233" priority="6" operator="containsText" text="X">
      <formula>NOT(ISERROR(SEARCH("X",D33)))</formula>
    </cfRule>
  </conditionalFormatting>
  <conditionalFormatting sqref="D32:AA32">
    <cfRule type="cellIs" dxfId="232" priority="5" operator="greaterThan">
      <formula>0</formula>
    </cfRule>
  </conditionalFormatting>
  <conditionalFormatting sqref="D50:AA54">
    <cfRule type="containsText" dxfId="231" priority="4" operator="containsText" text="X">
      <formula>NOT(ISERROR(SEARCH("X",D50)))</formula>
    </cfRule>
  </conditionalFormatting>
  <conditionalFormatting sqref="D47:AA49">
    <cfRule type="containsText" dxfId="230" priority="3" operator="containsText" text="X">
      <formula>NOT(ISERROR(SEARCH("X",D47)))</formula>
    </cfRule>
  </conditionalFormatting>
  <conditionalFormatting sqref="D45:AA46">
    <cfRule type="containsText" dxfId="229" priority="2" operator="containsText" text="X">
      <formula>NOT(ISERROR(SEARCH("X",D45)))</formula>
    </cfRule>
  </conditionalFormatting>
  <conditionalFormatting sqref="D44:AA44">
    <cfRule type="cellIs" dxfId="228" priority="1" operator="greaterThan">
      <formula>0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9:AA18 D21:AA30 D33:AA42 D45:AA54">
      <formula1>$AB$2:$AC$2</formula1>
    </dataValidation>
  </dataValidations>
  <hyperlinks>
    <hyperlink ref="AC4" location="Sintesis!A1" display="Inicio"/>
  </hyperlinks>
  <pageMargins left="0.19685039370078741" right="0.19685039370078741" top="0.98425196850393704" bottom="0.19685039370078741" header="0.59055118110236227" footer="0"/>
  <pageSetup paperSize="9" scale="72" fitToHeight="0" orientation="portrait" r:id="rId1"/>
  <headerFooter>
    <oddHeader>&amp;L&amp;G&amp;C&amp;"-,Negrita"&amp;20&amp;K878787V CONVOCATORIA A PROYECTOS DE INVESTIGACIÓN&amp;R&amp;G</oddHeader>
    <oddFooter>&amp;R&amp;9&amp;K00-034INV/F/GCI/2/0818</oddFooter>
  </headerFooter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Glosario</vt:lpstr>
      <vt:lpstr>Sintesis</vt:lpstr>
      <vt:lpstr>Presupuesto detallado Gasto</vt:lpstr>
      <vt:lpstr>Presupuesto Equipos Mayores</vt:lpstr>
      <vt:lpstr>Gantt</vt:lpstr>
      <vt:lpstr>Gantt!Área_de_impresión</vt:lpstr>
      <vt:lpstr>Glosario!Área_de_impresión</vt:lpstr>
      <vt:lpstr>'Presupuesto detallado Gasto'!Área_de_impresión</vt:lpstr>
      <vt:lpstr>'Presupuesto Equipos Mayores'!Área_de_impresión</vt:lpstr>
      <vt:lpstr>Sintesis!Área_de_impresión</vt:lpstr>
    </vt:vector>
  </TitlesOfParts>
  <Company>Universidad Tecnológica Indoamérica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Lozada</dc:creator>
  <cp:lastModifiedBy>Oscar Lenin Espinosa</cp:lastModifiedBy>
  <cp:lastPrinted>2018-08-20T17:08:40Z</cp:lastPrinted>
  <dcterms:created xsi:type="dcterms:W3CDTF">2015-09-15T20:27:14Z</dcterms:created>
  <dcterms:modified xsi:type="dcterms:W3CDTF">2018-10-11T14:41:51Z</dcterms:modified>
</cp:coreProperties>
</file>